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05" windowWidth="10920" windowHeight="2970" activeTab="0"/>
  </bookViews>
  <sheets>
    <sheet name="IncomeStmt" sheetId="1" r:id="rId1"/>
    <sheet name="BSheet" sheetId="2" r:id="rId2"/>
    <sheet name="EquityStmt" sheetId="3" r:id="rId3"/>
    <sheet name="Cashflow" sheetId="4" r:id="rId4"/>
    <sheet name="Notes" sheetId="5" r:id="rId5"/>
  </sheets>
  <definedNames>
    <definedName name="_xlnm.Print_Area" localSheetId="1">'BSheet'!$B$9:$F$60</definedName>
    <definedName name="_xlnm.Print_Area" localSheetId="3">'Cashflow'!$B$1:$K$35</definedName>
    <definedName name="_xlnm.Print_Area" localSheetId="2">'EquityStmt'!$B$1:$I$35</definedName>
    <definedName name="_xlnm.Print_Area" localSheetId="0">'IncomeStmt'!$B$1:$H$37</definedName>
    <definedName name="_xlnm.Print_Area" localSheetId="4">'Notes'!$B$1:$L$209</definedName>
    <definedName name="_xlnm.Print_Titles" localSheetId="1">'BSheet'!$1:$8</definedName>
    <definedName name="_xlnm.Print_Titles" localSheetId="4">'Notes'!$1:$4</definedName>
  </definedNames>
  <calcPr fullCalcOnLoad="1"/>
</workbook>
</file>

<file path=xl/sharedStrings.xml><?xml version="1.0" encoding="utf-8"?>
<sst xmlns="http://schemas.openxmlformats.org/spreadsheetml/2006/main" count="343" uniqueCount="255">
  <si>
    <t>RM'000</t>
  </si>
  <si>
    <t>1.</t>
  </si>
  <si>
    <t>(a)</t>
  </si>
  <si>
    <t>(b)</t>
  </si>
  <si>
    <t>2.</t>
  </si>
  <si>
    <t>Taxation</t>
  </si>
  <si>
    <t>3.</t>
  </si>
  <si>
    <t>As at</t>
  </si>
  <si>
    <t>Cash and bank balances</t>
  </si>
  <si>
    <t>Share capital</t>
  </si>
  <si>
    <t>Reserves</t>
  </si>
  <si>
    <t>Minority Interests</t>
  </si>
  <si>
    <t>5.</t>
  </si>
  <si>
    <t>6.</t>
  </si>
  <si>
    <t>7.</t>
  </si>
  <si>
    <t>Quoted securities</t>
  </si>
  <si>
    <t>8.</t>
  </si>
  <si>
    <t>10.</t>
  </si>
  <si>
    <t>11.</t>
  </si>
  <si>
    <t>12.</t>
  </si>
  <si>
    <t>Secured short-term borrowings</t>
  </si>
  <si>
    <t>Secured long-term borrowings</t>
  </si>
  <si>
    <t>13.</t>
  </si>
  <si>
    <t>14.</t>
  </si>
  <si>
    <t>15.</t>
  </si>
  <si>
    <t>16.</t>
  </si>
  <si>
    <t>Manufacturing</t>
  </si>
  <si>
    <t>Investment</t>
  </si>
  <si>
    <t>17.</t>
  </si>
  <si>
    <t>18.</t>
  </si>
  <si>
    <t>20.</t>
  </si>
  <si>
    <t>Share of taxation of associated company</t>
  </si>
  <si>
    <t>At cost</t>
  </si>
  <si>
    <t>Current</t>
  </si>
  <si>
    <t>By Order of the Board</t>
  </si>
  <si>
    <t>Petaling Jaya</t>
  </si>
  <si>
    <t>Particulars of the Group's borrowings are as follows:</t>
  </si>
  <si>
    <t>Individual Quarter</t>
  </si>
  <si>
    <t>Inventories</t>
  </si>
  <si>
    <t>Trade and other receivables</t>
  </si>
  <si>
    <t>Marketable securities</t>
  </si>
  <si>
    <t>Trade and other payables</t>
  </si>
  <si>
    <t>Jessica Low Nyoke Fun</t>
  </si>
  <si>
    <t>Deferred taxation transfers</t>
  </si>
  <si>
    <t>21.</t>
  </si>
  <si>
    <t>Total purchases</t>
  </si>
  <si>
    <t>Total disposals</t>
  </si>
  <si>
    <t>Nil</t>
  </si>
  <si>
    <t xml:space="preserve">At carrying value/ book value </t>
  </si>
  <si>
    <t>Material litigation</t>
  </si>
  <si>
    <t>RM’000</t>
  </si>
  <si>
    <t>Revenue</t>
  </si>
  <si>
    <t>Consolidated</t>
  </si>
  <si>
    <t>Consolidated profit/ (loss) before taxation</t>
  </si>
  <si>
    <t xml:space="preserve">The Group has not provided any profit forecast or profit guarantee in a public document. </t>
  </si>
  <si>
    <t>and resort</t>
  </si>
  <si>
    <t>development</t>
  </si>
  <si>
    <t>Engineering</t>
  </si>
  <si>
    <t>and trading</t>
  </si>
  <si>
    <t>Credit and</t>
  </si>
  <si>
    <t>leasing</t>
  </si>
  <si>
    <t>ventures</t>
  </si>
  <si>
    <t>Share of results of associated companies</t>
  </si>
  <si>
    <t>Sale of unquoted investments and/ or properties</t>
  </si>
  <si>
    <t>Finance costs</t>
  </si>
  <si>
    <t>Minority interests</t>
  </si>
  <si>
    <t>Total</t>
  </si>
  <si>
    <t>Basis of preparation</t>
  </si>
  <si>
    <t>Nature and amount of items affecting assets, liabilities, equity, net income or cash flows that are unusual</t>
  </si>
  <si>
    <t>financial year</t>
  </si>
  <si>
    <t>because of their nature, size or incidence</t>
  </si>
  <si>
    <t>Dividends paid</t>
  </si>
  <si>
    <t>Share of results of</t>
  </si>
  <si>
    <t>associated companies</t>
  </si>
  <si>
    <t>Valuations of property, plant and equipment</t>
  </si>
  <si>
    <t>Variation of results against previous quarter</t>
  </si>
  <si>
    <t>Current year prospects</t>
  </si>
  <si>
    <t>At market value</t>
  </si>
  <si>
    <t>22.</t>
  </si>
  <si>
    <t>Off balance sheet financial instruments</t>
  </si>
  <si>
    <t>25.</t>
  </si>
  <si>
    <t>Earnings per share</t>
  </si>
  <si>
    <t>Basic earnings per ordinary share</t>
  </si>
  <si>
    <t>Diluted earnings per ordinary share</t>
  </si>
  <si>
    <t>Accumulated</t>
  </si>
  <si>
    <t>Other operating income</t>
  </si>
  <si>
    <t>Net cashflow generated from operating activities</t>
  </si>
  <si>
    <t>Net cashflow from investing activities</t>
  </si>
  <si>
    <t>Net cashflow from financing activities</t>
  </si>
  <si>
    <t>Quarter ended</t>
  </si>
  <si>
    <t>Results from operations</t>
  </si>
  <si>
    <t>Changes in estimates of amounts reported in prior interim periods of the current financial year or in prior</t>
  </si>
  <si>
    <t>CONDENSED CONSOLIDATED STATEMENT OF CHANGES IN EQUITY</t>
  </si>
  <si>
    <t>CONDENSED CONSOLIDATED CASH FLOW STATEMENT</t>
  </si>
  <si>
    <t>(The figures have not been audited)</t>
  </si>
  <si>
    <t>CONDENSED CONSOLIDATED BALANCE SHEETS</t>
  </si>
  <si>
    <t>31/12/2002</t>
  </si>
  <si>
    <t>Attributable</t>
  </si>
  <si>
    <t>To Capital</t>
  </si>
  <si>
    <t>Losses</t>
  </si>
  <si>
    <t>No dividend has been declared or paid during the year.</t>
  </si>
  <si>
    <t>There were no significant changes in contingent liabilities since the last annual balance sheet date.</t>
  </si>
  <si>
    <t>There is no financial instruments with off balance sheet risk as at the date of this quarterly report.</t>
  </si>
  <si>
    <t>Profit/(Loss) before tax</t>
  </si>
  <si>
    <t>There is no pending material litigation as at the date of this announcement, the value of which exceeds 5% of the Group's net tangible assets.</t>
  </si>
  <si>
    <t>Year To Date</t>
  </si>
  <si>
    <t>Internet</t>
  </si>
  <si>
    <t>related</t>
  </si>
  <si>
    <t>Real property</t>
  </si>
  <si>
    <t>PART A - EXPLANATORY NOTES PURSUANT TO MASB 26</t>
  </si>
  <si>
    <t>The auditors' report on the financial statements for the year ended 31 December 2002 was not qualified.</t>
  </si>
  <si>
    <t>4</t>
  </si>
  <si>
    <t>Debt and equity securities</t>
  </si>
  <si>
    <t>Auditors' report on preceding annual financial statements</t>
  </si>
  <si>
    <t>Seasonal or cyclical factors</t>
  </si>
  <si>
    <t>There were no issuances, cancellations, repurchases, resale and repayments of debt and equity securities.</t>
  </si>
  <si>
    <t>Finance cost</t>
  </si>
  <si>
    <t>Segmental information</t>
  </si>
  <si>
    <t>9</t>
  </si>
  <si>
    <t>Subsequent events</t>
  </si>
  <si>
    <t>Changes in composition of the Group</t>
  </si>
  <si>
    <t>Changes in contingent liabilities or contingent assets</t>
  </si>
  <si>
    <t>Capital commitments</t>
  </si>
  <si>
    <t>PART B - EXPLANATORY NOTES PURSUANT TO APPENDIX 9B OF THE LISTING REQUIREMENTS OF KLSE</t>
  </si>
  <si>
    <t>Current Year Quarter Ended</t>
  </si>
  <si>
    <t>Preceding Year Corresponding Quarter Ended</t>
  </si>
  <si>
    <t>CONDENSED CONSOLIDATED INCOME STATEMENTS</t>
  </si>
  <si>
    <t>Cost of sales</t>
  </si>
  <si>
    <t>Gross profit</t>
  </si>
  <si>
    <t>Other operating expenses</t>
  </si>
  <si>
    <t>Company and subsidiaries</t>
  </si>
  <si>
    <t>Associates</t>
  </si>
  <si>
    <t>Net profit for the period</t>
  </si>
  <si>
    <t>Earnings per share (sen)</t>
  </si>
  <si>
    <t>Basic</t>
  </si>
  <si>
    <t>Diluted</t>
  </si>
  <si>
    <t>Note</t>
  </si>
  <si>
    <t>As At</t>
  </si>
  <si>
    <t xml:space="preserve">As At </t>
  </si>
  <si>
    <t>Land held for development</t>
  </si>
  <si>
    <t>Non-current assets</t>
  </si>
  <si>
    <t>Property, plant and equipment</t>
  </si>
  <si>
    <t>Investment in associated companies</t>
  </si>
  <si>
    <t>Other investments</t>
  </si>
  <si>
    <t>Security retainers accumulation fund</t>
  </si>
  <si>
    <t>Development properties</t>
  </si>
  <si>
    <t>Tax payable</t>
  </si>
  <si>
    <t>Provision for liabilities</t>
  </si>
  <si>
    <t>Financed by:</t>
  </si>
  <si>
    <t>Current assets</t>
  </si>
  <si>
    <t>Current liabilities</t>
  </si>
  <si>
    <t>Net current assets</t>
  </si>
  <si>
    <t>Non-current liabilities</t>
  </si>
  <si>
    <t>Negative goodwill, net</t>
  </si>
  <si>
    <t>Long term borrowings</t>
  </si>
  <si>
    <t>Deferred taxation</t>
  </si>
  <si>
    <t>Security retainers</t>
  </si>
  <si>
    <t>Deferred licence fees</t>
  </si>
  <si>
    <t>Sinking fund reserve</t>
  </si>
  <si>
    <t>Performance review</t>
  </si>
  <si>
    <t>Profit forecast or profit guarantee</t>
  </si>
  <si>
    <t>Tax expense for the period</t>
  </si>
  <si>
    <t>19.</t>
  </si>
  <si>
    <t>24.</t>
  </si>
  <si>
    <t>23.</t>
  </si>
  <si>
    <t>Dividend payable</t>
  </si>
  <si>
    <t>26.</t>
  </si>
  <si>
    <t>Basic earnings per ordinary share is calculated by dividing the net profit for the period by the weighted average number of ordinary shares in issue during the period.</t>
  </si>
  <si>
    <t>Net profit for the period (RM'000)</t>
  </si>
  <si>
    <t>Weighted average number of ordinary shares ('000)</t>
  </si>
  <si>
    <t>Basic earnings per share (sen)</t>
  </si>
  <si>
    <t>The effect on the basic earnings per share arising from the assumed exercise of ESOS is anti-dilutive. Accordingly, diluted earnings per share was not presented.</t>
  </si>
  <si>
    <t>As at 1 January 2003</t>
  </si>
  <si>
    <t xml:space="preserve">Share </t>
  </si>
  <si>
    <t>Premium</t>
  </si>
  <si>
    <t>* Cash and cash equivalents at end of the financial period comprise the following:</t>
  </si>
  <si>
    <t>Cash and cash equivalents at beginning of financial period</t>
  </si>
  <si>
    <t>Cash and cash equivalents at end of financial period *</t>
  </si>
  <si>
    <t>Less: Bank overdrafts</t>
  </si>
  <si>
    <t>Less: Cash and cash equivalents not available for use</t>
  </si>
  <si>
    <t>The Condensed Consolidated Income Statements should be read in conjunction with the audited financial statements for the year ended 31 December 2002 and the accompanying notes to the interim financial statements.</t>
  </si>
  <si>
    <t>Secretary</t>
  </si>
  <si>
    <t>3 months ended</t>
  </si>
  <si>
    <t>Preceding Year Corresponding Period Ended</t>
  </si>
  <si>
    <t>Current Year Period Ended</t>
  </si>
  <si>
    <t>Net tangible asset per share (RM)</t>
  </si>
  <si>
    <t>Share</t>
  </si>
  <si>
    <t>Capital</t>
  </si>
  <si>
    <t>DIJAYA CORPORATION BERHAD (47908-K)</t>
  </si>
  <si>
    <t>Net increase/ (decrease) in cash and cash equivalents</t>
  </si>
  <si>
    <t>As at 1 January 2002</t>
  </si>
  <si>
    <t>Issuance of new shares pursuant to ESOS</t>
  </si>
  <si>
    <t>gains not recognised in the income statement</t>
  </si>
  <si>
    <t>30/9/2003</t>
  </si>
  <si>
    <t>The interim financial statements should be read in conjunction with the audited financial statements of the Group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t>
  </si>
  <si>
    <t>The accounting policies and methods of computation adopted by the Group in this interim financial statement are consistent with those adopted in the audited financial statements for the financial year ended 31 December 2002, except for the adoption of the relevant new accounting standards, which became effective from 1 January 2003.</t>
  </si>
  <si>
    <t>The Group's business operations are not materially affected by any seasonal/ cyclical factors.</t>
  </si>
  <si>
    <t>There were no changes in estimates of amounts reported in prior interim periods of the current financial year or prior financial year.</t>
  </si>
  <si>
    <t>The valuations of property, plant and equipment have been brought forward without any amendment from the audited financial statements for the year ended 31 December 2002.</t>
  </si>
  <si>
    <t>There were no material events subsequent to the end of the current quarter.</t>
  </si>
  <si>
    <t>Revenue:</t>
  </si>
  <si>
    <t>Profit/ (Loss) before taxation:</t>
  </si>
  <si>
    <t>Cash flow from operating activities</t>
  </si>
  <si>
    <t>Cash flow from investing activities</t>
  </si>
  <si>
    <t>Cash flow from financing activities</t>
  </si>
  <si>
    <t>Individual quarter ended</t>
  </si>
  <si>
    <t>Cumulative quarters ended</t>
  </si>
  <si>
    <t>The taxation charge for the Group is disproportionate to the results of the Group due to losses of certain subsidiaries which cannot be set-off against taxable profits made by other subsidiaries as no group relief is available and certain expenses which are disallowed for taxation purposes.</t>
  </si>
  <si>
    <t>quarter</t>
  </si>
  <si>
    <t>Current year</t>
  </si>
  <si>
    <t>to date</t>
  </si>
  <si>
    <t>Total gain/ (loss) on disposals</t>
  </si>
  <si>
    <t>Corporate proposals</t>
  </si>
  <si>
    <t>Borrowings</t>
  </si>
  <si>
    <t>All of the above borrowings are denominated in Ringgit Malaysia.</t>
  </si>
  <si>
    <t>The net assets of the subsidiary was RM3,518,855 as at 31 July 2003 and RM4,094,938 as at 31 December 2002.</t>
  </si>
  <si>
    <t>The interim financial statements are unaudited and have been prepared in accordance with the requirements of MASB 26: Interim Financial Reporting and Paragraph 9.22 of the Listing Requirements of the Kuala Lumpur Stock Exchange ("KLSE").</t>
  </si>
  <si>
    <t>There were no sales of unquoted investments or properties outside the ordinary course of business of the Group during the financial period under review, save for the disposal of a subsidiary company as disclosed in Note 11.</t>
  </si>
  <si>
    <t>Profit/ (Loss) from operations</t>
  </si>
  <si>
    <t>Profit/ (Loss) before tax</t>
  </si>
  <si>
    <t>Profit/ (Loss) after tax</t>
  </si>
  <si>
    <t>Net profit/ (loss) for the period</t>
  </si>
  <si>
    <t>Interim financial statements for the quarter ended 31 December 2003</t>
  </si>
  <si>
    <t>31/12/02</t>
  </si>
  <si>
    <t>31/12/03</t>
  </si>
  <si>
    <t>31/12/2003</t>
  </si>
  <si>
    <t>Short term borrowings</t>
  </si>
  <si>
    <t>Net loss for the year</t>
  </si>
  <si>
    <t>As at 31 December 2002</t>
  </si>
  <si>
    <t>Prior year adjustment</t>
  </si>
  <si>
    <t>As at 1 January 2002 (restated)</t>
  </si>
  <si>
    <t>As at 31 December 2003</t>
  </si>
  <si>
    <t>Foreign exchange differences, representing net</t>
  </si>
  <si>
    <t>Year ended</t>
  </si>
  <si>
    <t xml:space="preserve">There were no unusual items affecting assets, liabilities, equity, net income or cash flows during the financial period ended 31 December 2003, except for the disposal of a subsidiary company. Further details on the disposal are disclosed in Note 11. </t>
  </si>
  <si>
    <t>YTD ended 31 December 2003</t>
  </si>
  <si>
    <t>YTD ended 31 December 2002</t>
  </si>
  <si>
    <t xml:space="preserve">There were no changes in the composition of the Group during the current year except for the disposal of Diva Gold International Ltd, a subsidiary incorporated in British Virgin Islands. As announced on 18 August 2003, the disposal has been completed. The effects of this discontinued operation on the interim financial statements are as follows: </t>
  </si>
  <si>
    <t>There were no capital commitments not provided for in the interim financial statements as at 31 December 2003.</t>
  </si>
  <si>
    <t>Taxation underprovided in prior years</t>
  </si>
  <si>
    <t>No interim dividend has been recommended for the current year. (2002: Nil).</t>
  </si>
  <si>
    <t>12 months ended</t>
  </si>
  <si>
    <t>The Special Bumiputra Issue ("SBI") of 31,000,000 new ordinary shares of RM1.00 each in the Company to Bumiputra investors approved by the Ministry of International Trade and Industry at an issue price of RM1.00 per share is still pending implementation. As announced on 7 January 2004, the Securities Commission had approved a further extension of time of one year until 31 December 2004 for implementation of the SBI.</t>
  </si>
  <si>
    <t>3 months to 31 December</t>
  </si>
  <si>
    <t>12 months to 31 December</t>
  </si>
  <si>
    <t>Cash flows for the 12 months ended 31 December:</t>
  </si>
  <si>
    <t>As announced on 21 November 2003, Bakat Rampai Sdn Bhd, a wholly-owned subsidiary of the Company had extended an offer to sell its entire shareholding of 36,081,980 ordinary shares of RM1.00 each representing approximately 11.25% equity interest in Berjaya Times Square Sdn Bhd to Matrix International Bhd ("MIB") for a consideration of RM111,854,138 to be satisfied by the issuance of 79,895,813 new ordinary shares of RM1.00 each in MIB at an issue price of RM1.40 per share. As at the date of this announcement, there has been no further development of the proposal.</t>
  </si>
  <si>
    <t>Dividends</t>
  </si>
  <si>
    <t xml:space="preserve">As previously stated </t>
  </si>
  <si>
    <t>Prior year adjustments</t>
  </si>
  <si>
    <t>As at 1 January 2003 (restated)</t>
  </si>
  <si>
    <t>Barring any unforeseen circumstances, the directors are of the view that the Group will continue to perform satisfactorily in the current financial year given the favourable residential properties market.</t>
  </si>
  <si>
    <t>The Group recorded a profit before tax of RM29.0 million for the year under review compared to a loss of RM83.9 million in the corresponding period last year reflecting a marked improvement in the Group's performance. The profits in the current year were mainly attributed to recognition of higher profits from the Group's property development activities and the absence of exceptional provisions that were included in the previous year's financial statement.</t>
  </si>
  <si>
    <t>The profit before taxation for the current quarter was mainly attributed to recognition of higher profits from the Group's property development activities.</t>
  </si>
  <si>
    <t>26 February 2004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</si>
</sst>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_-* #,##0\ _F_-;\-* #,##0\ _F_-;_-* &quot;-&quot;\ _F_-;_-@_-"/>
    <numFmt numFmtId="189" formatCode="_-* #,##0.00\ _F_-;\-* #,##0.00\ _F_-;_-* &quot;-&quot;??\ _F_-;_-@_-"/>
    <numFmt numFmtId="190" formatCode="&quot;ß&quot;#,##0;[Red]\-&quot;ß&quot;#,##0"/>
    <numFmt numFmtId="191" formatCode="_-&quot;ß&quot;* #,##0_-;\-&quot;ß&quot;* #,##0_-;_-&quot;ß&quot;* &quot;-&quot;_-;_-@_-"/>
    <numFmt numFmtId="192" formatCode="_-* #,##0\ &quot;F&quot;_-;\-* #,##0\ &quot;F&quot;_-;_-* &quot;-&quot;\ &quot;F&quot;_-;_-@_-"/>
    <numFmt numFmtId="193" formatCode="&quot;ß&quot;#,##0.00;[Red]\-&quot;ß&quot;#,##0.00"/>
    <numFmt numFmtId="194" formatCode="_-&quot;ß&quot;* #,##0.00_-;\-&quot;ß&quot;* #,##0.00_-;_-&quot;ß&quot;* &quot;-&quot;??_-;_-@_-"/>
    <numFmt numFmtId="195" formatCode="_-* #,##0.00\ &quot;F&quot;_-;\-* #,##0.00\ &quot;F&quot;_-;_-* &quot;-&quot;??\ &quot;F&quot;_-;_-@_-"/>
    <numFmt numFmtId="196" formatCode="#,##0.00&quot; $&quot;;[Red]\-#,##0.00&quot; $&quot;"/>
    <numFmt numFmtId="197" formatCode="0.00_)"/>
    <numFmt numFmtId="198" formatCode="General_)"/>
    <numFmt numFmtId="199" formatCode="dd/mm/yy"/>
    <numFmt numFmtId="200" formatCode="dd/mm/yyyy"/>
    <numFmt numFmtId="201" formatCode="_(* #,##0.000_);_(* \(#,##0.000\);_(* &quot;-&quot;??_);_(@_)"/>
    <numFmt numFmtId="202" formatCode="_(* #,##0.000_);_(* \(#,##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0.0_);\(#,##0.0\)"/>
    <numFmt numFmtId="208" formatCode="0_);\(0\)"/>
  </numFmts>
  <fonts count="20">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2"/>
      <name val="Arial Narrow"/>
      <family val="2"/>
    </font>
    <font>
      <sz val="12"/>
      <name val="Arial Narrow"/>
      <family val="2"/>
    </font>
    <font>
      <i/>
      <sz val="12"/>
      <name val="Arial Narrow"/>
      <family val="2"/>
    </font>
    <font>
      <u val="single"/>
      <sz val="12"/>
      <name val="Arial Narrow"/>
      <family val="2"/>
    </font>
    <font>
      <sz val="10"/>
      <name val="Arial Narrow"/>
      <family val="2"/>
    </font>
    <font>
      <sz val="12"/>
      <color indexed="8"/>
      <name val="Arial Narrow"/>
      <family val="2"/>
    </font>
    <font>
      <b/>
      <sz val="12"/>
      <color indexed="8"/>
      <name val="Arial Narrow"/>
      <family val="2"/>
    </font>
    <font>
      <b/>
      <sz val="10"/>
      <name val="Arial Narrow"/>
      <family val="2"/>
    </font>
    <font>
      <b/>
      <i/>
      <sz val="10"/>
      <name val="Arial Narrow"/>
      <family val="2"/>
    </font>
    <font>
      <b/>
      <u val="single"/>
      <sz val="12"/>
      <name val="Arial Narrow"/>
      <family val="2"/>
    </font>
    <font>
      <sz val="8"/>
      <name val="Arial Narrow"/>
      <family val="2"/>
    </font>
    <font>
      <b/>
      <sz val="11"/>
      <name val="Arial Narrow"/>
      <family val="2"/>
    </font>
    <font>
      <b/>
      <sz val="9"/>
      <name val="Arial Narrow"/>
      <family val="2"/>
    </font>
    <font>
      <sz val="11"/>
      <name val="Arial Narrow"/>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0" xfId="0" applyFont="1" applyBorder="1" applyAlignment="1">
      <alignment/>
    </xf>
    <xf numFmtId="0" fontId="6" fillId="0" borderId="0" xfId="0" applyFont="1" applyAlignment="1" quotePrefix="1">
      <alignment/>
    </xf>
    <xf numFmtId="0" fontId="7" fillId="0" borderId="0" xfId="0" applyFont="1" applyAlignment="1">
      <alignment horizontal="center"/>
    </xf>
    <xf numFmtId="0" fontId="7" fillId="0" borderId="0" xfId="0" applyFont="1" applyAlignment="1" quotePrefix="1">
      <alignment/>
    </xf>
    <xf numFmtId="0" fontId="8" fillId="0" borderId="0" xfId="0" applyFont="1" applyBorder="1" applyAlignment="1">
      <alignment horizontal="center"/>
    </xf>
    <xf numFmtId="14" fontId="8" fillId="0" borderId="0" xfId="0" applyNumberFormat="1" applyFont="1" applyBorder="1" applyAlignment="1" quotePrefix="1">
      <alignment horizontal="center"/>
    </xf>
    <xf numFmtId="187" fontId="7" fillId="0" borderId="0" xfId="0" applyNumberFormat="1" applyFont="1" applyAlignment="1">
      <alignment/>
    </xf>
    <xf numFmtId="187" fontId="7" fillId="0" borderId="1" xfId="15" applyNumberFormat="1" applyFont="1" applyFill="1" applyBorder="1" applyAlignment="1">
      <alignment/>
    </xf>
    <xf numFmtId="187" fontId="7" fillId="0" borderId="0" xfId="15" applyNumberFormat="1" applyFont="1" applyAlignment="1">
      <alignment/>
    </xf>
    <xf numFmtId="187" fontId="7" fillId="0" borderId="0" xfId="0" applyNumberFormat="1" applyFont="1" applyFill="1" applyBorder="1" applyAlignment="1">
      <alignment/>
    </xf>
    <xf numFmtId="187" fontId="7" fillId="0" borderId="2" xfId="15" applyNumberFormat="1" applyFont="1" applyFill="1" applyBorder="1" applyAlignment="1" quotePrefix="1">
      <alignment horizontal="right"/>
    </xf>
    <xf numFmtId="0" fontId="7" fillId="0" borderId="0" xfId="0" applyFont="1" applyAlignment="1">
      <alignment horizontal="left"/>
    </xf>
    <xf numFmtId="0" fontId="7" fillId="0" borderId="0" xfId="0" applyFont="1" applyFill="1" applyAlignment="1">
      <alignment/>
    </xf>
    <xf numFmtId="187" fontId="7" fillId="0" borderId="0" xfId="15" applyNumberFormat="1" applyFont="1" applyFill="1" applyAlignment="1">
      <alignment horizontal="center"/>
    </xf>
    <xf numFmtId="0" fontId="7" fillId="0" borderId="0" xfId="0" applyFont="1" applyBorder="1" applyAlignment="1">
      <alignment/>
    </xf>
    <xf numFmtId="187" fontId="7" fillId="0" borderId="0" xfId="15" applyNumberFormat="1" applyFont="1" applyFill="1" applyBorder="1" applyAlignment="1">
      <alignment/>
    </xf>
    <xf numFmtId="187" fontId="7" fillId="0" borderId="0" xfId="15" applyNumberFormat="1" applyFont="1" applyBorder="1" applyAlignment="1">
      <alignment/>
    </xf>
    <xf numFmtId="0" fontId="6" fillId="0" borderId="0" xfId="0" applyFont="1" applyBorder="1" applyAlignment="1">
      <alignment/>
    </xf>
    <xf numFmtId="0" fontId="7" fillId="0" borderId="0" xfId="0" applyFont="1" applyAlignment="1">
      <alignment/>
    </xf>
    <xf numFmtId="0" fontId="11" fillId="0" borderId="0" xfId="0" applyFont="1" applyFill="1" applyBorder="1" applyAlignment="1">
      <alignment horizontal="left"/>
    </xf>
    <xf numFmtId="0" fontId="12" fillId="0" borderId="0" xfId="0" applyFont="1" applyFill="1" applyBorder="1" applyAlignment="1">
      <alignment horizontal="left"/>
    </xf>
    <xf numFmtId="187" fontId="11" fillId="0" borderId="2" xfId="15" applyNumberFormat="1" applyFont="1" applyFill="1" applyBorder="1" applyAlignment="1">
      <alignment/>
    </xf>
    <xf numFmtId="187" fontId="11" fillId="0" borderId="0" xfId="0" applyNumberFormat="1" applyFont="1" applyFill="1" applyBorder="1" applyAlignment="1">
      <alignment/>
    </xf>
    <xf numFmtId="187" fontId="11" fillId="0" borderId="0" xfId="15" applyNumberFormat="1" applyFont="1" applyFill="1" applyBorder="1" applyAlignment="1">
      <alignment/>
    </xf>
    <xf numFmtId="0" fontId="10" fillId="0" borderId="0" xfId="0" applyFont="1" applyAlignment="1">
      <alignment horizontal="center"/>
    </xf>
    <xf numFmtId="187" fontId="7" fillId="0" borderId="0" xfId="15" applyNumberFormat="1" applyFont="1" applyAlignment="1">
      <alignment/>
    </xf>
    <xf numFmtId="187" fontId="7" fillId="0" borderId="1" xfId="15" applyNumberFormat="1" applyFont="1" applyBorder="1" applyAlignment="1">
      <alignment/>
    </xf>
    <xf numFmtId="15" fontId="7" fillId="0" borderId="0" xfId="0" applyNumberFormat="1" applyFont="1" applyAlignment="1" quotePrefix="1">
      <alignment/>
    </xf>
    <xf numFmtId="187" fontId="7" fillId="0" borderId="0" xfId="15" applyNumberFormat="1" applyFont="1" applyBorder="1" applyAlignment="1">
      <alignment/>
    </xf>
    <xf numFmtId="187" fontId="6" fillId="0" borderId="0" xfId="15" applyNumberFormat="1" applyFont="1" applyAlignment="1">
      <alignment/>
    </xf>
    <xf numFmtId="0" fontId="6" fillId="0" borderId="0" xfId="0" applyFont="1" applyAlignment="1">
      <alignment horizontal="center"/>
    </xf>
    <xf numFmtId="187" fontId="6" fillId="0" borderId="0" xfId="15" applyNumberFormat="1" applyFont="1" applyFill="1" applyAlignment="1">
      <alignment/>
    </xf>
    <xf numFmtId="0" fontId="7" fillId="0" borderId="0" xfId="0" applyFont="1" applyAlignment="1">
      <alignment horizontal="left" indent="2"/>
    </xf>
    <xf numFmtId="187" fontId="6" fillId="0" borderId="3" xfId="15" applyNumberFormat="1" applyFont="1" applyBorder="1" applyAlignment="1">
      <alignment/>
    </xf>
    <xf numFmtId="187" fontId="7" fillId="0" borderId="3" xfId="15" applyNumberFormat="1" applyFont="1" applyBorder="1" applyAlignment="1">
      <alignment/>
    </xf>
    <xf numFmtId="187" fontId="6" fillId="0" borderId="4" xfId="15" applyNumberFormat="1" applyFont="1" applyBorder="1" applyAlignment="1">
      <alignment/>
    </xf>
    <xf numFmtId="187" fontId="7" fillId="0" borderId="4" xfId="15" applyNumberFormat="1" applyFont="1" applyBorder="1" applyAlignment="1">
      <alignment/>
    </xf>
    <xf numFmtId="187" fontId="6" fillId="0" borderId="5" xfId="15" applyNumberFormat="1" applyFont="1" applyBorder="1" applyAlignment="1">
      <alignment/>
    </xf>
    <xf numFmtId="187" fontId="7" fillId="0" borderId="5" xfId="15" applyNumberFormat="1" applyFont="1" applyBorder="1" applyAlignment="1">
      <alignment/>
    </xf>
    <xf numFmtId="187" fontId="6" fillId="0" borderId="6" xfId="15" applyNumberFormat="1" applyFont="1" applyBorder="1" applyAlignment="1">
      <alignment/>
    </xf>
    <xf numFmtId="187" fontId="11" fillId="0" borderId="0" xfId="15" applyNumberFormat="1" applyFont="1" applyFill="1" applyBorder="1" applyAlignment="1">
      <alignment horizontal="left"/>
    </xf>
    <xf numFmtId="0" fontId="7" fillId="0" borderId="0" xfId="0" applyFont="1" applyAlignment="1">
      <alignment horizontal="left" indent="1"/>
    </xf>
    <xf numFmtId="187" fontId="7" fillId="0" borderId="0" xfId="0" applyNumberFormat="1" applyFont="1" applyBorder="1" applyAlignment="1">
      <alignment/>
    </xf>
    <xf numFmtId="0" fontId="7" fillId="0" borderId="0" xfId="0" applyFont="1" applyBorder="1" applyAlignment="1">
      <alignment vertical="center" wrapText="1"/>
    </xf>
    <xf numFmtId="0" fontId="6" fillId="0" borderId="0" xfId="0" applyFont="1" applyBorder="1" applyAlignment="1">
      <alignment horizontal="center"/>
    </xf>
    <xf numFmtId="187" fontId="6" fillId="0" borderId="2" xfId="15" applyNumberFormat="1" applyFont="1" applyBorder="1" applyAlignment="1">
      <alignment/>
    </xf>
    <xf numFmtId="0" fontId="7" fillId="0" borderId="0" xfId="0" applyFont="1" applyBorder="1" applyAlignment="1">
      <alignment horizontal="left" indent="1"/>
    </xf>
    <xf numFmtId="187" fontId="6" fillId="0" borderId="0" xfId="15" applyNumberFormat="1" applyFont="1" applyBorder="1" applyAlignment="1">
      <alignment/>
    </xf>
    <xf numFmtId="187" fontId="7" fillId="0" borderId="7" xfId="15" applyNumberFormat="1" applyFont="1" applyBorder="1" applyAlignment="1">
      <alignment/>
    </xf>
    <xf numFmtId="187" fontId="7" fillId="0" borderId="0" xfId="15" applyNumberFormat="1" applyFont="1" applyBorder="1" applyAlignment="1">
      <alignment horizontal="center"/>
    </xf>
    <xf numFmtId="187" fontId="6" fillId="0" borderId="0" xfId="15" applyNumberFormat="1" applyFont="1" applyBorder="1" applyAlignment="1">
      <alignment horizontal="center"/>
    </xf>
    <xf numFmtId="186" fontId="6" fillId="0" borderId="0" xfId="0" applyNumberFormat="1" applyFont="1" applyBorder="1" applyAlignment="1">
      <alignment horizontal="center"/>
    </xf>
    <xf numFmtId="186" fontId="7" fillId="0" borderId="0" xfId="0" applyNumberFormat="1" applyFont="1" applyBorder="1" applyAlignment="1">
      <alignment horizontal="center"/>
    </xf>
    <xf numFmtId="187" fontId="6" fillId="0" borderId="0" xfId="15" applyNumberFormat="1" applyFont="1" applyAlignment="1">
      <alignment/>
    </xf>
    <xf numFmtId="187" fontId="6" fillId="0" borderId="8" xfId="15" applyNumberFormat="1" applyFont="1" applyBorder="1" applyAlignment="1">
      <alignment/>
    </xf>
    <xf numFmtId="187" fontId="7" fillId="0" borderId="8" xfId="15" applyNumberFormat="1" applyFont="1" applyBorder="1" applyAlignment="1">
      <alignment/>
    </xf>
    <xf numFmtId="187" fontId="6" fillId="0" borderId="0" xfId="15" applyNumberFormat="1" applyFont="1" applyBorder="1" applyAlignment="1">
      <alignment/>
    </xf>
    <xf numFmtId="187" fontId="6" fillId="0" borderId="1" xfId="15" applyNumberFormat="1" applyFont="1" applyBorder="1" applyAlignment="1">
      <alignment/>
    </xf>
    <xf numFmtId="0" fontId="11" fillId="0" borderId="0" xfId="0" applyFont="1" applyAlignment="1">
      <alignment vertical="top"/>
    </xf>
    <xf numFmtId="0" fontId="11" fillId="0" borderId="0" xfId="0" applyFont="1" applyAlignment="1">
      <alignment vertical="top" wrapText="1"/>
    </xf>
    <xf numFmtId="187" fontId="11" fillId="0" borderId="0" xfId="15" applyNumberFormat="1" applyFont="1" applyAlignment="1">
      <alignment vertical="top" wrapText="1"/>
    </xf>
    <xf numFmtId="187" fontId="11" fillId="0" borderId="0" xfId="15" applyNumberFormat="1" applyFont="1" applyBorder="1" applyAlignment="1">
      <alignment vertical="top" wrapText="1"/>
    </xf>
    <xf numFmtId="187" fontId="12" fillId="0" borderId="1" xfId="15" applyNumberFormat="1" applyFont="1" applyBorder="1" applyAlignment="1">
      <alignment vertical="top" wrapText="1"/>
    </xf>
    <xf numFmtId="187" fontId="12" fillId="0" borderId="0" xfId="15" applyNumberFormat="1" applyFont="1" applyAlignment="1">
      <alignment vertical="top" wrapText="1"/>
    </xf>
    <xf numFmtId="187" fontId="12" fillId="0" borderId="2" xfId="15" applyNumberFormat="1" applyFont="1" applyBorder="1" applyAlignment="1">
      <alignment vertical="top" wrapText="1"/>
    </xf>
    <xf numFmtId="0" fontId="13" fillId="0" borderId="0" xfId="0" applyFont="1" applyAlignment="1">
      <alignment horizontal="center"/>
    </xf>
    <xf numFmtId="0" fontId="14" fillId="0" borderId="0" xfId="0" applyFont="1" applyFill="1" applyAlignment="1">
      <alignment horizontal="center"/>
    </xf>
    <xf numFmtId="171" fontId="6" fillId="0" borderId="0" xfId="15" applyFont="1" applyAlignment="1">
      <alignment/>
    </xf>
    <xf numFmtId="0" fontId="17" fillId="0" borderId="0" xfId="0" applyFont="1" applyAlignment="1">
      <alignment/>
    </xf>
    <xf numFmtId="0" fontId="16" fillId="0" borderId="0" xfId="0" applyFont="1" applyAlignment="1">
      <alignment/>
    </xf>
    <xf numFmtId="0" fontId="6" fillId="0" borderId="0" xfId="0" applyFont="1" applyAlignment="1">
      <alignment/>
    </xf>
    <xf numFmtId="0" fontId="15" fillId="0" borderId="0" xfId="0" applyFont="1" applyAlignment="1">
      <alignment/>
    </xf>
    <xf numFmtId="0" fontId="18" fillId="0" borderId="0" xfId="0" applyFont="1" applyFill="1" applyAlignment="1">
      <alignment horizontal="right"/>
    </xf>
    <xf numFmtId="0" fontId="18" fillId="0" borderId="0" xfId="0" applyFont="1" applyAlignment="1">
      <alignment horizontal="right"/>
    </xf>
    <xf numFmtId="0" fontId="6" fillId="0" borderId="0" xfId="0" applyFont="1" applyBorder="1" applyAlignment="1">
      <alignment/>
    </xf>
    <xf numFmtId="0" fontId="10" fillId="0" borderId="0" xfId="0" applyFont="1" applyAlignment="1">
      <alignment horizontal="right"/>
    </xf>
    <xf numFmtId="0" fontId="13" fillId="0" borderId="0" xfId="0" applyFont="1" applyAlignment="1">
      <alignment horizontal="right"/>
    </xf>
    <xf numFmtId="187" fontId="12" fillId="0" borderId="0" xfId="15" applyNumberFormat="1" applyFont="1" applyBorder="1" applyAlignment="1">
      <alignment vertical="top" wrapText="1"/>
    </xf>
    <xf numFmtId="0" fontId="7" fillId="0" borderId="0" xfId="0" applyNumberFormat="1" applyFont="1" applyAlignment="1">
      <alignment/>
    </xf>
    <xf numFmtId="187" fontId="7" fillId="0" borderId="2" xfId="15" applyNumberFormat="1" applyFont="1" applyBorder="1" applyAlignment="1">
      <alignment/>
    </xf>
    <xf numFmtId="0" fontId="6" fillId="0" borderId="0" xfId="0" applyFont="1" applyFill="1" applyAlignment="1">
      <alignment/>
    </xf>
    <xf numFmtId="0" fontId="10" fillId="0" borderId="0" xfId="0" applyFont="1" applyBorder="1" applyAlignment="1">
      <alignment horizontal="right" vertical="top" wrapText="1"/>
    </xf>
    <xf numFmtId="0" fontId="10" fillId="0" borderId="0" xfId="0" applyFont="1" applyBorder="1" applyAlignment="1" quotePrefix="1">
      <alignment horizontal="right" vertical="top" wrapText="1"/>
    </xf>
    <xf numFmtId="0" fontId="10" fillId="0" borderId="0" xfId="0" applyFont="1" applyBorder="1" applyAlignment="1">
      <alignment horizontal="right"/>
    </xf>
    <xf numFmtId="14" fontId="10" fillId="0" borderId="0" xfId="0" applyNumberFormat="1" applyFont="1" applyBorder="1" applyAlignment="1" quotePrefix="1">
      <alignment horizontal="right"/>
    </xf>
    <xf numFmtId="0" fontId="7" fillId="0" borderId="0" xfId="0" applyFont="1" applyFill="1" applyAlignment="1">
      <alignment horizontal="right"/>
    </xf>
    <xf numFmtId="187" fontId="7" fillId="0" borderId="0" xfId="15" applyNumberFormat="1" applyFont="1" applyFill="1" applyAlignment="1">
      <alignment horizontal="right"/>
    </xf>
    <xf numFmtId="0" fontId="7" fillId="0" borderId="0" xfId="0" applyFont="1" applyFill="1" applyAlignment="1">
      <alignment vertical="top"/>
    </xf>
    <xf numFmtId="0" fontId="7" fillId="0" borderId="0" xfId="0" applyNumberFormat="1" applyFont="1" applyAlignment="1">
      <alignment horizontal="justify"/>
    </xf>
    <xf numFmtId="0" fontId="7" fillId="0" borderId="0" xfId="0" applyFont="1" applyAlignment="1">
      <alignment horizontal="justify"/>
    </xf>
    <xf numFmtId="0" fontId="7" fillId="0" borderId="0" xfId="0" applyFont="1" applyFill="1" applyAlignment="1" quotePrefix="1">
      <alignment/>
    </xf>
    <xf numFmtId="0" fontId="7" fillId="0" borderId="0" xfId="0" applyFont="1" applyFill="1" applyAlignment="1">
      <alignment horizontal="justify" vertical="top" wrapText="1"/>
    </xf>
    <xf numFmtId="0" fontId="7" fillId="0" borderId="0" xfId="0" applyNumberFormat="1" applyFont="1" applyFill="1" applyAlignment="1">
      <alignment vertical="top"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6" fillId="0" borderId="0" xfId="0" applyFont="1" applyFill="1" applyAlignment="1">
      <alignment horizontal="left" vertical="top"/>
    </xf>
    <xf numFmtId="0" fontId="13" fillId="0" borderId="0" xfId="0" applyFont="1" applyAlignment="1">
      <alignment horizontal="right" vertical="top" wrapText="1"/>
    </xf>
    <xf numFmtId="15" fontId="13" fillId="0" borderId="0" xfId="0" applyNumberFormat="1" applyFont="1" applyFill="1" applyAlignment="1" quotePrefix="1">
      <alignment horizontal="right"/>
    </xf>
    <xf numFmtId="0" fontId="13" fillId="0" borderId="0" xfId="0" applyFont="1" applyFill="1" applyAlignment="1">
      <alignment horizontal="right" wrapText="1"/>
    </xf>
    <xf numFmtId="0" fontId="13" fillId="0" borderId="0" xfId="0" applyFont="1" applyFill="1" applyAlignment="1">
      <alignment horizontal="right"/>
    </xf>
    <xf numFmtId="0" fontId="13" fillId="0" borderId="0" xfId="0" applyFont="1" applyBorder="1" applyAlignment="1">
      <alignment horizontal="center"/>
    </xf>
    <xf numFmtId="187" fontId="7" fillId="0" borderId="9" xfId="15" applyNumberFormat="1" applyFont="1" applyBorder="1" applyAlignment="1">
      <alignment/>
    </xf>
    <xf numFmtId="187" fontId="7" fillId="0" borderId="10" xfId="15" applyNumberFormat="1" applyFont="1" applyBorder="1" applyAlignment="1">
      <alignment/>
    </xf>
    <xf numFmtId="0" fontId="7" fillId="0" borderId="0" xfId="0" applyFont="1" applyBorder="1" applyAlignment="1">
      <alignment wrapText="1"/>
    </xf>
    <xf numFmtId="0" fontId="18" fillId="0" borderId="0" xfId="0" applyFont="1" applyFill="1" applyBorder="1" applyAlignment="1">
      <alignment horizontal="justify" vertical="center"/>
    </xf>
    <xf numFmtId="186" fontId="6" fillId="0" borderId="11" xfId="0" applyNumberFormat="1" applyFont="1" applyBorder="1" applyAlignment="1">
      <alignment horizontal="center"/>
    </xf>
    <xf numFmtId="186" fontId="7" fillId="0" borderId="11" xfId="0" applyNumberFormat="1" applyFont="1" applyBorder="1" applyAlignment="1">
      <alignment horizontal="center"/>
    </xf>
    <xf numFmtId="0" fontId="13" fillId="0" borderId="0" xfId="0" applyFont="1" applyAlignment="1">
      <alignment/>
    </xf>
    <xf numFmtId="0" fontId="13" fillId="0" borderId="0" xfId="0" applyFont="1" applyFill="1" applyBorder="1" applyAlignment="1">
      <alignment vertical="center"/>
    </xf>
    <xf numFmtId="187" fontId="7" fillId="0" borderId="6" xfId="15" applyNumberFormat="1" applyFont="1" applyBorder="1" applyAlignment="1">
      <alignment/>
    </xf>
    <xf numFmtId="187" fontId="6" fillId="0" borderId="8" xfId="15" applyNumberFormat="1" applyFont="1" applyBorder="1" applyAlignment="1">
      <alignment/>
    </xf>
    <xf numFmtId="187" fontId="7" fillId="0" borderId="8" xfId="15" applyNumberFormat="1" applyFont="1" applyBorder="1" applyAlignment="1">
      <alignment/>
    </xf>
    <xf numFmtId="171" fontId="7" fillId="0" borderId="0" xfId="15" applyFont="1" applyAlignment="1">
      <alignment/>
    </xf>
    <xf numFmtId="0" fontId="13" fillId="0" borderId="0" xfId="0" applyFont="1" applyFill="1" applyBorder="1" applyAlignment="1">
      <alignment horizontal="justify" vertical="center"/>
    </xf>
    <xf numFmtId="0" fontId="6" fillId="0" borderId="0" xfId="0" applyFont="1" applyAlignment="1">
      <alignment horizontal="right"/>
    </xf>
    <xf numFmtId="0" fontId="7" fillId="0" borderId="0" xfId="0" applyFont="1" applyAlignment="1">
      <alignment horizontal="right"/>
    </xf>
    <xf numFmtId="14" fontId="6" fillId="0" borderId="0" xfId="0" applyNumberFormat="1" applyFont="1" applyAlignment="1" quotePrefix="1">
      <alignment horizontal="right"/>
    </xf>
    <xf numFmtId="187" fontId="6" fillId="0" borderId="0" xfId="15" applyNumberFormat="1" applyFont="1" applyAlignment="1">
      <alignment horizontal="right"/>
    </xf>
    <xf numFmtId="0" fontId="10" fillId="0" borderId="0" xfId="0" applyFont="1" applyBorder="1" applyAlignment="1">
      <alignment/>
    </xf>
    <xf numFmtId="187" fontId="6" fillId="0" borderId="4" xfId="15" applyNumberFormat="1" applyFont="1" applyFill="1" applyBorder="1" applyAlignment="1">
      <alignment/>
    </xf>
    <xf numFmtId="187" fontId="7" fillId="0" borderId="0" xfId="15" applyNumberFormat="1" applyFont="1" applyFill="1" applyAlignment="1" quotePrefix="1">
      <alignment horizontal="right"/>
    </xf>
    <xf numFmtId="0" fontId="7" fillId="0" borderId="0" xfId="0" applyFont="1" applyFill="1" applyAlignment="1">
      <alignment/>
    </xf>
    <xf numFmtId="0" fontId="10" fillId="0" borderId="0" xfId="0" applyFont="1" applyAlignment="1">
      <alignment horizontal="left" vertical="center" wrapText="1"/>
    </xf>
    <xf numFmtId="0" fontId="10" fillId="0" borderId="0" xfId="0" applyFont="1" applyFill="1" applyAlignment="1">
      <alignment vertical="top" wrapText="1"/>
    </xf>
    <xf numFmtId="0" fontId="10" fillId="0" borderId="0" xfId="0" applyFont="1" applyFill="1" applyAlignment="1">
      <alignment/>
    </xf>
    <xf numFmtId="0" fontId="19" fillId="0" borderId="0" xfId="0" applyFont="1" applyAlignment="1">
      <alignment/>
    </xf>
    <xf numFmtId="0" fontId="19" fillId="0" borderId="0" xfId="0" applyFont="1" applyAlignment="1">
      <alignment horizontal="left" indent="2"/>
    </xf>
    <xf numFmtId="0" fontId="17" fillId="0" borderId="0" xfId="0" applyFont="1" applyAlignment="1">
      <alignment/>
    </xf>
    <xf numFmtId="0" fontId="19" fillId="0" borderId="0" xfId="0" applyFont="1" applyAlignment="1">
      <alignment/>
    </xf>
    <xf numFmtId="0" fontId="19" fillId="0" borderId="0" xfId="0" applyFont="1" applyAlignment="1">
      <alignment horizontal="left" indent="1"/>
    </xf>
    <xf numFmtId="0" fontId="19" fillId="0" borderId="0" xfId="0" applyFont="1" applyBorder="1" applyAlignment="1">
      <alignment wrapText="1"/>
    </xf>
    <xf numFmtId="0" fontId="19" fillId="0" borderId="0" xfId="0" applyFont="1" applyBorder="1" applyAlignment="1">
      <alignment vertical="center" wrapText="1"/>
    </xf>
    <xf numFmtId="0" fontId="19" fillId="0" borderId="0" xfId="0" applyFont="1" applyBorder="1" applyAlignment="1">
      <alignment/>
    </xf>
    <xf numFmtId="187" fontId="6" fillId="0" borderId="1" xfId="15" applyNumberFormat="1" applyFont="1" applyBorder="1" applyAlignment="1">
      <alignment/>
    </xf>
    <xf numFmtId="0" fontId="17" fillId="0" borderId="0" xfId="0" applyFont="1" applyBorder="1" applyAlignment="1">
      <alignment horizontal="right" wrapText="1"/>
    </xf>
    <xf numFmtId="0" fontId="19" fillId="0" borderId="0" xfId="0" applyFont="1" applyAlignment="1">
      <alignment horizontal="right"/>
    </xf>
    <xf numFmtId="0" fontId="17" fillId="0" borderId="0" xfId="0" applyFont="1" applyFill="1" applyBorder="1" applyAlignment="1">
      <alignment horizontal="right"/>
    </xf>
    <xf numFmtId="0" fontId="9" fillId="0" borderId="0" xfId="0" applyFont="1" applyBorder="1" applyAlignment="1">
      <alignment/>
    </xf>
    <xf numFmtId="187" fontId="7" fillId="0" borderId="1" xfId="15" applyNumberFormat="1" applyFont="1" applyBorder="1" applyAlignment="1">
      <alignment/>
    </xf>
    <xf numFmtId="0" fontId="13" fillId="0" borderId="0" xfId="0" applyFont="1" applyBorder="1" applyAlignment="1">
      <alignment/>
    </xf>
    <xf numFmtId="187" fontId="7" fillId="0" borderId="0" xfId="15" applyNumberFormat="1" applyFont="1" applyFill="1" applyBorder="1" applyAlignment="1" quotePrefix="1">
      <alignment horizontal="right"/>
    </xf>
    <xf numFmtId="186" fontId="7" fillId="0" borderId="11" xfId="15" applyNumberFormat="1" applyFont="1" applyBorder="1" applyAlignment="1">
      <alignment/>
    </xf>
    <xf numFmtId="0" fontId="10" fillId="0" borderId="0" xfId="0" applyFont="1" applyAlignment="1">
      <alignment/>
    </xf>
    <xf numFmtId="0" fontId="17" fillId="0" borderId="0" xfId="0" applyFont="1" applyBorder="1" applyAlignment="1">
      <alignment horizontal="center"/>
    </xf>
    <xf numFmtId="14" fontId="17" fillId="0" borderId="0" xfId="0" applyNumberFormat="1" applyFont="1" applyBorder="1" applyAlignment="1" quotePrefix="1">
      <alignment horizontal="right"/>
    </xf>
    <xf numFmtId="14" fontId="17" fillId="0" borderId="0" xfId="0" applyNumberFormat="1" applyFont="1" applyBorder="1" applyAlignment="1" quotePrefix="1">
      <alignment horizontal="center"/>
    </xf>
    <xf numFmtId="0" fontId="17" fillId="0" borderId="0" xfId="0" applyFont="1" applyBorder="1" applyAlignment="1">
      <alignment horizontal="right"/>
    </xf>
    <xf numFmtId="187" fontId="19" fillId="0" borderId="0" xfId="15" applyNumberFormat="1" applyFont="1" applyAlignment="1">
      <alignment/>
    </xf>
    <xf numFmtId="187" fontId="19" fillId="0" borderId="0" xfId="15" applyNumberFormat="1" applyFont="1" applyFill="1" applyAlignment="1">
      <alignment/>
    </xf>
    <xf numFmtId="187" fontId="19" fillId="0" borderId="0" xfId="15" applyNumberFormat="1" applyFont="1" applyFill="1" applyBorder="1" applyAlignment="1">
      <alignment/>
    </xf>
    <xf numFmtId="187" fontId="6" fillId="0" borderId="0" xfId="0" applyNumberFormat="1" applyFont="1" applyBorder="1" applyAlignment="1">
      <alignment/>
    </xf>
    <xf numFmtId="14" fontId="6" fillId="0" borderId="0" xfId="15" applyNumberFormat="1" applyFont="1" applyAlignment="1" quotePrefix="1">
      <alignment horizontal="right"/>
    </xf>
    <xf numFmtId="187" fontId="11" fillId="0" borderId="1" xfId="15" applyNumberFormat="1" applyFont="1" applyBorder="1" applyAlignment="1">
      <alignment vertical="top" wrapText="1"/>
    </xf>
    <xf numFmtId="187" fontId="11" fillId="0" borderId="2" xfId="15" applyNumberFormat="1" applyFont="1" applyBorder="1" applyAlignment="1">
      <alignment vertical="top" wrapText="1"/>
    </xf>
    <xf numFmtId="0" fontId="7" fillId="0" borderId="0" xfId="0" applyNumberFormat="1" applyFont="1" applyFill="1" applyAlignment="1">
      <alignment/>
    </xf>
    <xf numFmtId="187" fontId="7" fillId="0" borderId="0" xfId="15" applyNumberFormat="1" applyFont="1" applyAlignment="1">
      <alignment horizontal="left"/>
    </xf>
    <xf numFmtId="187" fontId="7" fillId="0" borderId="12" xfId="15" applyNumberFormat="1" applyFont="1" applyBorder="1" applyAlignment="1">
      <alignment/>
    </xf>
    <xf numFmtId="0" fontId="10" fillId="0" borderId="0" xfId="0" applyFont="1" applyAlignment="1" quotePrefix="1">
      <alignment/>
    </xf>
    <xf numFmtId="0" fontId="10" fillId="0" borderId="0" xfId="0" applyFont="1" applyAlignment="1">
      <alignment/>
    </xf>
    <xf numFmtId="14" fontId="10" fillId="0" borderId="0" xfId="0" applyNumberFormat="1" applyFont="1" applyBorder="1" applyAlignment="1">
      <alignment horizontal="right"/>
    </xf>
    <xf numFmtId="187" fontId="7" fillId="0" borderId="7" xfId="15" applyNumberFormat="1" applyFont="1" applyFill="1" applyBorder="1" applyAlignment="1">
      <alignment/>
    </xf>
    <xf numFmtId="187" fontId="7" fillId="0" borderId="0" xfId="15" applyNumberFormat="1" applyFont="1" applyFill="1" applyAlignment="1">
      <alignment/>
    </xf>
    <xf numFmtId="0" fontId="7" fillId="0" borderId="0" xfId="0" applyFont="1" applyFill="1" applyBorder="1" applyAlignment="1">
      <alignment horizontal="justify"/>
    </xf>
    <xf numFmtId="187" fontId="12" fillId="0" borderId="0" xfId="15" applyNumberFormat="1" applyFont="1" applyFill="1" applyBorder="1" applyAlignment="1">
      <alignment vertical="top" wrapText="1"/>
    </xf>
    <xf numFmtId="187" fontId="11" fillId="0" borderId="0" xfId="15" applyNumberFormat="1" applyFont="1" applyFill="1" applyAlignment="1">
      <alignment vertical="top" wrapText="1"/>
    </xf>
    <xf numFmtId="187" fontId="11" fillId="0" borderId="0" xfId="15" applyNumberFormat="1" applyFont="1" applyFill="1" applyBorder="1" applyAlignment="1">
      <alignment vertical="top" wrapText="1"/>
    </xf>
    <xf numFmtId="187" fontId="6" fillId="0" borderId="13" xfId="15" applyNumberFormat="1" applyFont="1" applyBorder="1" applyAlignment="1">
      <alignment/>
    </xf>
    <xf numFmtId="187" fontId="6" fillId="0" borderId="14" xfId="15" applyNumberFormat="1" applyFont="1" applyBorder="1" applyAlignment="1">
      <alignment/>
    </xf>
    <xf numFmtId="187" fontId="6" fillId="0" borderId="13" xfId="15" applyNumberFormat="1" applyFont="1" applyFill="1" applyBorder="1" applyAlignment="1">
      <alignment/>
    </xf>
    <xf numFmtId="187" fontId="6" fillId="0" borderId="14" xfId="15" applyNumberFormat="1" applyFont="1" applyFill="1" applyBorder="1" applyAlignment="1">
      <alignment/>
    </xf>
    <xf numFmtId="0" fontId="13" fillId="0" borderId="0" xfId="0" applyFont="1" applyAlignment="1">
      <alignment horizontal="center"/>
    </xf>
    <xf numFmtId="0" fontId="17" fillId="0" borderId="0" xfId="0" applyFont="1" applyBorder="1" applyAlignment="1">
      <alignment horizontal="center"/>
    </xf>
    <xf numFmtId="0" fontId="13" fillId="0" borderId="0" xfId="0" applyFont="1" applyFill="1" applyBorder="1" applyAlignment="1">
      <alignment horizontal="justify" vertical="center"/>
    </xf>
    <xf numFmtId="187" fontId="6" fillId="0" borderId="0" xfId="15" applyNumberFormat="1" applyFont="1" applyAlignment="1">
      <alignment horizontal="center"/>
    </xf>
    <xf numFmtId="0" fontId="7" fillId="0" borderId="0" xfId="0" applyNumberFormat="1" applyFont="1" applyFill="1" applyAlignment="1">
      <alignment horizontal="justify"/>
    </xf>
    <xf numFmtId="0" fontId="10" fillId="0" borderId="0" xfId="0" applyFont="1" applyBorder="1" applyAlignment="1">
      <alignment horizontal="center" vertical="top" wrapText="1"/>
    </xf>
    <xf numFmtId="0" fontId="7" fillId="0" borderId="0" xfId="0" applyFont="1" applyAlignment="1">
      <alignment horizontal="justify"/>
    </xf>
    <xf numFmtId="0" fontId="7" fillId="0" borderId="0" xfId="0" applyFont="1" applyFill="1" applyAlignment="1">
      <alignment horizontal="justify"/>
    </xf>
    <xf numFmtId="0" fontId="7" fillId="0" borderId="0" xfId="0" applyNumberFormat="1" applyFont="1" applyAlignment="1">
      <alignment horizontal="justify"/>
    </xf>
    <xf numFmtId="0" fontId="7" fillId="0" borderId="0" xfId="0" applyFont="1" applyFill="1" applyBorder="1" applyAlignment="1">
      <alignment horizontal="justify"/>
    </xf>
    <xf numFmtId="0" fontId="7" fillId="0" borderId="0" xfId="0" applyNumberFormat="1" applyFont="1" applyFill="1" applyBorder="1" applyAlignment="1">
      <alignment horizontal="justify"/>
    </xf>
    <xf numFmtId="0" fontId="10" fillId="0" borderId="0" xfId="0" applyFont="1" applyBorder="1" applyAlignment="1">
      <alignment horizontal="center"/>
    </xf>
    <xf numFmtId="0" fontId="7" fillId="0" borderId="0" xfId="0" applyFont="1" applyFill="1" applyAlignment="1">
      <alignment horizontal="justify" vertical="top"/>
    </xf>
    <xf numFmtId="0" fontId="7" fillId="0" borderId="0" xfId="0" applyNumberFormat="1" applyFont="1" applyFill="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381000</xdr:colOff>
      <xdr:row>1</xdr:row>
      <xdr:rowOff>0</xdr:rowOff>
    </xdr:from>
    <xdr:ext cx="76200" cy="200025"/>
    <xdr:sp>
      <xdr:nvSpPr>
        <xdr:cNvPr id="1" name="TextBox 3"/>
        <xdr:cNvSpPr txBox="1">
          <a:spLocks noChangeArrowheads="1"/>
        </xdr:cNvSpPr>
      </xdr:nvSpPr>
      <xdr:spPr>
        <a:xfrm>
          <a:off x="1485900" y="20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9525</xdr:colOff>
      <xdr:row>154</xdr:row>
      <xdr:rowOff>0</xdr:rowOff>
    </xdr:from>
    <xdr:to>
      <xdr:col>12</xdr:col>
      <xdr:colOff>0</xdr:colOff>
      <xdr:row>154</xdr:row>
      <xdr:rowOff>0</xdr:rowOff>
    </xdr:to>
    <xdr:sp>
      <xdr:nvSpPr>
        <xdr:cNvPr id="2" name="TextBox 7"/>
        <xdr:cNvSpPr txBox="1">
          <a:spLocks noChangeArrowheads="1"/>
        </xdr:cNvSpPr>
      </xdr:nvSpPr>
      <xdr:spPr>
        <a:xfrm>
          <a:off x="1114425" y="30803850"/>
          <a:ext cx="64198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3</xdr:col>
      <xdr:colOff>9525</xdr:colOff>
      <xdr:row>154</xdr:row>
      <xdr:rowOff>0</xdr:rowOff>
    </xdr:from>
    <xdr:to>
      <xdr:col>11</xdr:col>
      <xdr:colOff>781050</xdr:colOff>
      <xdr:row>154</xdr:row>
      <xdr:rowOff>0</xdr:rowOff>
    </xdr:to>
    <xdr:sp>
      <xdr:nvSpPr>
        <xdr:cNvPr id="3" name="TextBox 8"/>
        <xdr:cNvSpPr txBox="1">
          <a:spLocks noChangeArrowheads="1"/>
        </xdr:cNvSpPr>
      </xdr:nvSpPr>
      <xdr:spPr>
        <a:xfrm>
          <a:off x="1114425" y="30803850"/>
          <a:ext cx="64198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2</xdr:col>
      <xdr:colOff>9525</xdr:colOff>
      <xdr:row>160</xdr:row>
      <xdr:rowOff>0</xdr:rowOff>
    </xdr:from>
    <xdr:to>
      <xdr:col>11</xdr:col>
      <xdr:colOff>781050</xdr:colOff>
      <xdr:row>160</xdr:row>
      <xdr:rowOff>0</xdr:rowOff>
    </xdr:to>
    <xdr:sp>
      <xdr:nvSpPr>
        <xdr:cNvPr id="4" name="TextBox 10"/>
        <xdr:cNvSpPr txBox="1">
          <a:spLocks noChangeArrowheads="1"/>
        </xdr:cNvSpPr>
      </xdr:nvSpPr>
      <xdr:spPr>
        <a:xfrm>
          <a:off x="866775" y="32004000"/>
          <a:ext cx="66675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183</xdr:row>
      <xdr:rowOff>0</xdr:rowOff>
    </xdr:from>
    <xdr:to>
      <xdr:col>12</xdr:col>
      <xdr:colOff>0</xdr:colOff>
      <xdr:row>183</xdr:row>
      <xdr:rowOff>0</xdr:rowOff>
    </xdr:to>
    <xdr:sp>
      <xdr:nvSpPr>
        <xdr:cNvPr id="5" name="TextBox 11"/>
        <xdr:cNvSpPr txBox="1">
          <a:spLocks noChangeArrowheads="1"/>
        </xdr:cNvSpPr>
      </xdr:nvSpPr>
      <xdr:spPr>
        <a:xfrm>
          <a:off x="866775" y="36604575"/>
          <a:ext cx="6667500"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183</xdr:row>
      <xdr:rowOff>0</xdr:rowOff>
    </xdr:from>
    <xdr:to>
      <xdr:col>12</xdr:col>
      <xdr:colOff>0</xdr:colOff>
      <xdr:row>183</xdr:row>
      <xdr:rowOff>0</xdr:rowOff>
    </xdr:to>
    <xdr:sp>
      <xdr:nvSpPr>
        <xdr:cNvPr id="6" name="TextBox 12"/>
        <xdr:cNvSpPr txBox="1">
          <a:spLocks noChangeArrowheads="1"/>
        </xdr:cNvSpPr>
      </xdr:nvSpPr>
      <xdr:spPr>
        <a:xfrm>
          <a:off x="866775" y="36604575"/>
          <a:ext cx="6667500"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183</xdr:row>
      <xdr:rowOff>0</xdr:rowOff>
    </xdr:from>
    <xdr:to>
      <xdr:col>11</xdr:col>
      <xdr:colOff>781050</xdr:colOff>
      <xdr:row>183</xdr:row>
      <xdr:rowOff>0</xdr:rowOff>
    </xdr:to>
    <xdr:sp>
      <xdr:nvSpPr>
        <xdr:cNvPr id="7" name="TextBox 13"/>
        <xdr:cNvSpPr txBox="1">
          <a:spLocks noChangeArrowheads="1"/>
        </xdr:cNvSpPr>
      </xdr:nvSpPr>
      <xdr:spPr>
        <a:xfrm>
          <a:off x="866775" y="36604575"/>
          <a:ext cx="6667500"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2</xdr:col>
      <xdr:colOff>9525</xdr:colOff>
      <xdr:row>186</xdr:row>
      <xdr:rowOff>0</xdr:rowOff>
    </xdr:from>
    <xdr:to>
      <xdr:col>12</xdr:col>
      <xdr:colOff>0</xdr:colOff>
      <xdr:row>186</xdr:row>
      <xdr:rowOff>0</xdr:rowOff>
    </xdr:to>
    <xdr:sp>
      <xdr:nvSpPr>
        <xdr:cNvPr id="8" name="TextBox 14"/>
        <xdr:cNvSpPr txBox="1">
          <a:spLocks noChangeArrowheads="1"/>
        </xdr:cNvSpPr>
      </xdr:nvSpPr>
      <xdr:spPr>
        <a:xfrm>
          <a:off x="866775" y="37204650"/>
          <a:ext cx="6667500"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Cumming City in the Province of Hunan,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2</xdr:col>
      <xdr:colOff>238125</xdr:colOff>
      <xdr:row>154</xdr:row>
      <xdr:rowOff>0</xdr:rowOff>
    </xdr:from>
    <xdr:to>
      <xdr:col>11</xdr:col>
      <xdr:colOff>781050</xdr:colOff>
      <xdr:row>154</xdr:row>
      <xdr:rowOff>0</xdr:rowOff>
    </xdr:to>
    <xdr:sp>
      <xdr:nvSpPr>
        <xdr:cNvPr id="9" name="TextBox 17"/>
        <xdr:cNvSpPr txBox="1">
          <a:spLocks noChangeArrowheads="1"/>
        </xdr:cNvSpPr>
      </xdr:nvSpPr>
      <xdr:spPr>
        <a:xfrm>
          <a:off x="1095375" y="30803850"/>
          <a:ext cx="6438900"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3</xdr:col>
      <xdr:colOff>619125</xdr:colOff>
      <xdr:row>34</xdr:row>
      <xdr:rowOff>66675</xdr:rowOff>
    </xdr:from>
    <xdr:ext cx="76200" cy="200025"/>
    <xdr:sp>
      <xdr:nvSpPr>
        <xdr:cNvPr id="10" name="TextBox 20"/>
        <xdr:cNvSpPr txBox="1">
          <a:spLocks noChangeArrowheads="1"/>
        </xdr:cNvSpPr>
      </xdr:nvSpPr>
      <xdr:spPr>
        <a:xfrm>
          <a:off x="1724025" y="6867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381000</xdr:colOff>
      <xdr:row>1</xdr:row>
      <xdr:rowOff>0</xdr:rowOff>
    </xdr:from>
    <xdr:ext cx="76200" cy="200025"/>
    <xdr:sp>
      <xdr:nvSpPr>
        <xdr:cNvPr id="11" name="TextBox 37"/>
        <xdr:cNvSpPr txBox="1">
          <a:spLocks noChangeArrowheads="1"/>
        </xdr:cNvSpPr>
      </xdr:nvSpPr>
      <xdr:spPr>
        <a:xfrm>
          <a:off x="1485900" y="20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9525</xdr:colOff>
      <xdr:row>156</xdr:row>
      <xdr:rowOff>0</xdr:rowOff>
    </xdr:from>
    <xdr:to>
      <xdr:col>12</xdr:col>
      <xdr:colOff>0</xdr:colOff>
      <xdr:row>156</xdr:row>
      <xdr:rowOff>0</xdr:rowOff>
    </xdr:to>
    <xdr:sp>
      <xdr:nvSpPr>
        <xdr:cNvPr id="12" name="TextBox 38"/>
        <xdr:cNvSpPr txBox="1">
          <a:spLocks noChangeArrowheads="1"/>
        </xdr:cNvSpPr>
      </xdr:nvSpPr>
      <xdr:spPr>
        <a:xfrm>
          <a:off x="1114425" y="31203900"/>
          <a:ext cx="64198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21 February 2002, Nagasari Cerdas Sdn Bhd, a wholly-owned subsidiary of the Company, entered into a share Sale Agreement for the acquisition of the balance 49,000 ordinary shares of RM1.00 each in its subsidiary company Desiran Realiti Sdn Bhd for a nominal purchase consideration of RM10.00. Pursuant thereto, Desiran Realiti Sdn Bhd became a wholly-owned subsidiary company of Nagasari Cerdas Sdn Bhd.
</a:t>
          </a:r>
          <a:r>
            <a:rPr lang="en-US" cap="none" sz="1000" b="0" i="0" u="none" baseline="0">
              <a:latin typeface="Arial"/>
              <a:ea typeface="Arial"/>
              <a:cs typeface="Arial"/>
            </a:rPr>
            <a:t>
</a:t>
          </a:r>
        </a:p>
      </xdr:txBody>
    </xdr:sp>
    <xdr:clientData/>
  </xdr:twoCellAnchor>
  <xdr:twoCellAnchor>
    <xdr:from>
      <xdr:col>3</xdr:col>
      <xdr:colOff>9525</xdr:colOff>
      <xdr:row>156</xdr:row>
      <xdr:rowOff>0</xdr:rowOff>
    </xdr:from>
    <xdr:to>
      <xdr:col>11</xdr:col>
      <xdr:colOff>781050</xdr:colOff>
      <xdr:row>156</xdr:row>
      <xdr:rowOff>0</xdr:rowOff>
    </xdr:to>
    <xdr:sp>
      <xdr:nvSpPr>
        <xdr:cNvPr id="13" name="TextBox 39"/>
        <xdr:cNvSpPr txBox="1">
          <a:spLocks noChangeArrowheads="1"/>
        </xdr:cNvSpPr>
      </xdr:nvSpPr>
      <xdr:spPr>
        <a:xfrm>
          <a:off x="1114425" y="31203900"/>
          <a:ext cx="641985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On 10 April 2002, Bakat Rampai Sdn Bhd, a wholly-owned subsidiary of the Company, acquired the balance 5,200,000 ordinary shares of RM1.00 each in its subsidiary company Dijaya Land Sdn Bhd for a nominal purchase consideration of RM2.00, thus turning Dijaya Land Sdn Bhd into a wholly- owned subsidiary company of Bakat Rampai Sdn Bhd.
</a:t>
          </a:r>
          <a:r>
            <a:rPr lang="en-US" cap="none" sz="1000" b="0" i="0" u="none" baseline="0">
              <a:latin typeface="Arial"/>
              <a:ea typeface="Arial"/>
              <a:cs typeface="Arial"/>
            </a:rPr>
            <a:t>
</a:t>
          </a:r>
        </a:p>
      </xdr:txBody>
    </xdr:sp>
    <xdr:clientData/>
  </xdr:twoCellAnchor>
  <xdr:twoCellAnchor>
    <xdr:from>
      <xdr:col>2</xdr:col>
      <xdr:colOff>9525</xdr:colOff>
      <xdr:row>168</xdr:row>
      <xdr:rowOff>0</xdr:rowOff>
    </xdr:from>
    <xdr:to>
      <xdr:col>11</xdr:col>
      <xdr:colOff>781050</xdr:colOff>
      <xdr:row>168</xdr:row>
      <xdr:rowOff>0</xdr:rowOff>
    </xdr:to>
    <xdr:sp>
      <xdr:nvSpPr>
        <xdr:cNvPr id="14" name="TextBox 40"/>
        <xdr:cNvSpPr txBox="1">
          <a:spLocks noChangeArrowheads="1"/>
        </xdr:cNvSpPr>
      </xdr:nvSpPr>
      <xdr:spPr>
        <a:xfrm>
          <a:off x="866775" y="33604200"/>
          <a:ext cx="6667500" cy="0"/>
        </a:xfrm>
        <a:prstGeom prst="rect">
          <a:avLst/>
        </a:prstGeom>
        <a:noFill/>
        <a:ln w="9525" cmpd="sng">
          <a:noFill/>
        </a:ln>
      </xdr:spPr>
      <xdr:txBody>
        <a:bodyPr vertOverflow="clip" wrap="square"/>
        <a:p>
          <a:pPr algn="just">
            <a:defRPr/>
          </a:pPr>
          <a:r>
            <a:rPr lang="en-US" cap="none" sz="1200" b="0" i="0" u="none" baseline="0">
              <a:latin typeface="Arial Narrow"/>
              <a:ea typeface="Arial Narrow"/>
              <a:cs typeface="Arial Narrow"/>
            </a:rPr>
            <a:t>There has been no issuance or repayment of debt and equity securities, share buy back, share cancellation, shares held as treasury shares and resale of treasury shares during the current financial year to date, other than as mentioned below:
</a:t>
          </a:r>
          <a:r>
            <a:rPr lang="en-US" cap="none" sz="1200" b="0" i="0" u="sng" baseline="0">
              <a:latin typeface="Arial Narrow"/>
              <a:ea typeface="Arial Narrow"/>
              <a:cs typeface="Arial Narrow"/>
            </a:rPr>
            <a:t>Employees’ Share Option Scheme</a:t>
          </a:r>
          <a:r>
            <a:rPr lang="en-US" cap="none" sz="1200" b="0" i="0" u="none" baseline="0">
              <a:latin typeface="Arial Narrow"/>
              <a:ea typeface="Arial Narrow"/>
              <a:cs typeface="Arial Narrow"/>
            </a:rPr>
            <a:t>
An Employees’ Share Option Scheme ("ESOS") was implemented on 26 February 2000 for the benefit of the executive directors and eligible employees of the Company and its subsidiary companies.  A total of 23,000 new ordinary shares of RM1.00 each were issued pursuant to the ESOS at an exercise price of RM1.05 per share. The total cash proceeds arising from the exercise of options under the ESOS during the current financial year-to-date amounted to RM24,150. As at end of the current quarter, the Company has 2,208,000 and 4,129,000 unissued ordinary shares under option at exercise prices of RM3.266 and RM1.05 per share respectively.  </a:t>
          </a:r>
          <a:r>
            <a:rPr lang="en-US" cap="none" sz="1000" b="0" i="0" u="none" baseline="0">
              <a:latin typeface="Arial"/>
              <a:ea typeface="Arial"/>
              <a:cs typeface="Arial"/>
            </a:rPr>
            <a:t>
</a:t>
          </a:r>
        </a:p>
      </xdr:txBody>
    </xdr:sp>
    <xdr:clientData/>
  </xdr:twoCellAnchor>
  <xdr:twoCellAnchor>
    <xdr:from>
      <xdr:col>2</xdr:col>
      <xdr:colOff>9525</xdr:colOff>
      <xdr:row>185</xdr:row>
      <xdr:rowOff>0</xdr:rowOff>
    </xdr:from>
    <xdr:to>
      <xdr:col>12</xdr:col>
      <xdr:colOff>0</xdr:colOff>
      <xdr:row>185</xdr:row>
      <xdr:rowOff>0</xdr:rowOff>
    </xdr:to>
    <xdr:sp>
      <xdr:nvSpPr>
        <xdr:cNvPr id="15" name="TextBox 41"/>
        <xdr:cNvSpPr txBox="1">
          <a:spLocks noChangeArrowheads="1"/>
        </xdr:cNvSpPr>
      </xdr:nvSpPr>
      <xdr:spPr>
        <a:xfrm>
          <a:off x="866775" y="37004625"/>
          <a:ext cx="6667500" cy="0"/>
        </a:xfrm>
        <a:prstGeom prst="rect">
          <a:avLst/>
        </a:prstGeom>
        <a:noFill/>
        <a:ln w="9525" cmpd="sng">
          <a:noFill/>
        </a:ln>
      </xdr:spPr>
      <xdr:txBody>
        <a:bodyPr vertOverflow="clip" wrap="square"/>
        <a:p>
          <a:pPr algn="just">
            <a:defRPr/>
          </a:pPr>
          <a:r>
            <a:rPr lang="en-US" cap="none" sz="1200" b="0" i="0" u="none" baseline="0"/>
            <a:t>The Group's second quarter's results registered a profit before tax of RM10.4 million as against a pre-tax loss of RM32.5 million for the preceding quarter. The current quarter's profitability was contributed substantially by the real property segment with increased profit recognition from its development projects. This is further augmented by lower finance cost and additional profit contribution from an associated company during the current quarter.</a:t>
          </a:r>
        </a:p>
      </xdr:txBody>
    </xdr:sp>
    <xdr:clientData/>
  </xdr:twoCellAnchor>
  <xdr:twoCellAnchor>
    <xdr:from>
      <xdr:col>2</xdr:col>
      <xdr:colOff>9525</xdr:colOff>
      <xdr:row>185</xdr:row>
      <xdr:rowOff>0</xdr:rowOff>
    </xdr:from>
    <xdr:to>
      <xdr:col>12</xdr:col>
      <xdr:colOff>0</xdr:colOff>
      <xdr:row>185</xdr:row>
      <xdr:rowOff>0</xdr:rowOff>
    </xdr:to>
    <xdr:sp>
      <xdr:nvSpPr>
        <xdr:cNvPr id="16" name="TextBox 42"/>
        <xdr:cNvSpPr txBox="1">
          <a:spLocks noChangeArrowheads="1"/>
        </xdr:cNvSpPr>
      </xdr:nvSpPr>
      <xdr:spPr>
        <a:xfrm>
          <a:off x="866775" y="37004625"/>
          <a:ext cx="6667500" cy="0"/>
        </a:xfrm>
        <a:prstGeom prst="rect">
          <a:avLst/>
        </a:prstGeom>
        <a:noFill/>
        <a:ln w="9525" cmpd="sng">
          <a:noFill/>
        </a:ln>
      </xdr:spPr>
      <xdr:txBody>
        <a:bodyPr vertOverflow="clip" wrap="square"/>
        <a:p>
          <a:pPr algn="just">
            <a:defRPr/>
          </a:pPr>
          <a:r>
            <a:rPr lang="en-US" cap="none" sz="1200" b="0" i="0" u="none" baseline="0"/>
            <a:t>The Group's real property and resort segment continued to perform well for the current financial year to date with a pre-tax profit contribution of RM17.8 million attributable to profit recognised on properties sold in the Group's projects. The manufacturing and internet-related venture segments also registered improved profitability although there was a marginal drop in profit for the engineering and trading segment. The current year loss was due mainly to provision made for diminution in value of quoted securities and losses from disposals of quoted investments.</a:t>
          </a:r>
        </a:p>
      </xdr:txBody>
    </xdr:sp>
    <xdr:clientData/>
  </xdr:twoCellAnchor>
  <xdr:twoCellAnchor>
    <xdr:from>
      <xdr:col>2</xdr:col>
      <xdr:colOff>9525</xdr:colOff>
      <xdr:row>185</xdr:row>
      <xdr:rowOff>0</xdr:rowOff>
    </xdr:from>
    <xdr:to>
      <xdr:col>11</xdr:col>
      <xdr:colOff>781050</xdr:colOff>
      <xdr:row>185</xdr:row>
      <xdr:rowOff>0</xdr:rowOff>
    </xdr:to>
    <xdr:sp>
      <xdr:nvSpPr>
        <xdr:cNvPr id="17" name="TextBox 43"/>
        <xdr:cNvSpPr txBox="1">
          <a:spLocks noChangeArrowheads="1"/>
        </xdr:cNvSpPr>
      </xdr:nvSpPr>
      <xdr:spPr>
        <a:xfrm>
          <a:off x="866775" y="37004625"/>
          <a:ext cx="6667500" cy="0"/>
        </a:xfrm>
        <a:prstGeom prst="rect">
          <a:avLst/>
        </a:prstGeom>
        <a:noFill/>
        <a:ln w="9525" cmpd="sng">
          <a:noFill/>
        </a:ln>
      </xdr:spPr>
      <xdr:txBody>
        <a:bodyPr vertOverflow="clip" wrap="square"/>
        <a:p>
          <a:pPr algn="l">
            <a:defRPr/>
          </a:pPr>
          <a:r>
            <a:rPr lang="en-US" cap="none" sz="1200" b="0" i="0" u="none" baseline="0"/>
            <a:t>The Group's operating performance is generally expected to improve in the coming months with the real property and resort development remaining as the key earnings driver.</a:t>
          </a:r>
        </a:p>
      </xdr:txBody>
    </xdr:sp>
    <xdr:clientData/>
  </xdr:twoCellAnchor>
  <xdr:twoCellAnchor>
    <xdr:from>
      <xdr:col>2</xdr:col>
      <xdr:colOff>9525</xdr:colOff>
      <xdr:row>188</xdr:row>
      <xdr:rowOff>0</xdr:rowOff>
    </xdr:from>
    <xdr:to>
      <xdr:col>12</xdr:col>
      <xdr:colOff>0</xdr:colOff>
      <xdr:row>188</xdr:row>
      <xdr:rowOff>0</xdr:rowOff>
    </xdr:to>
    <xdr:sp>
      <xdr:nvSpPr>
        <xdr:cNvPr id="18" name="TextBox 44"/>
        <xdr:cNvSpPr txBox="1">
          <a:spLocks noChangeArrowheads="1"/>
        </xdr:cNvSpPr>
      </xdr:nvSpPr>
      <xdr:spPr>
        <a:xfrm>
          <a:off x="866775" y="37604700"/>
          <a:ext cx="6667500" cy="0"/>
        </a:xfrm>
        <a:prstGeom prst="rect">
          <a:avLst/>
        </a:prstGeom>
        <a:noFill/>
        <a:ln w="9525" cmpd="sng">
          <a:noFill/>
        </a:ln>
      </xdr:spPr>
      <xdr:txBody>
        <a:bodyPr vertOverflow="clip" wrap="square"/>
        <a:p>
          <a:pPr algn="l">
            <a:defRPr/>
          </a:pPr>
          <a:r>
            <a:rPr lang="en-US" cap="none" sz="1200" b="0" i="0" u="none" baseline="0"/>
            <a:t>Further to the Memorandum of Understanding ("MOU") dated 18 August 2001 between the Company and the People's Government of the County of Songming ("Local Government"), Cumming City in the Province of Hunan, People's Republic of China for the proposed investment in the development of  a golf and country resort, the Company had on 8 June 2002 entered into an investment accord ("Investment Accord") with the Local Government as announced on 12 June 2002. In accordance with the Investment Accord, the parties concerned shall continue to negotiate on the relevant terms and conditions in relation to the formal Right of Land Use Agreement. However, the terms and conditions have not been concluded to date.
</a:t>
          </a:r>
        </a:p>
      </xdr:txBody>
    </xdr:sp>
    <xdr:clientData/>
  </xdr:twoCellAnchor>
  <xdr:twoCellAnchor>
    <xdr:from>
      <xdr:col>2</xdr:col>
      <xdr:colOff>238125</xdr:colOff>
      <xdr:row>156</xdr:row>
      <xdr:rowOff>0</xdr:rowOff>
    </xdr:from>
    <xdr:to>
      <xdr:col>11</xdr:col>
      <xdr:colOff>781050</xdr:colOff>
      <xdr:row>156</xdr:row>
      <xdr:rowOff>0</xdr:rowOff>
    </xdr:to>
    <xdr:sp>
      <xdr:nvSpPr>
        <xdr:cNvPr id="19" name="TextBox 45"/>
        <xdr:cNvSpPr txBox="1">
          <a:spLocks noChangeArrowheads="1"/>
        </xdr:cNvSpPr>
      </xdr:nvSpPr>
      <xdr:spPr>
        <a:xfrm>
          <a:off x="1095375" y="31203900"/>
          <a:ext cx="6438900" cy="0"/>
        </a:xfrm>
        <a:prstGeom prst="rect">
          <a:avLst/>
        </a:prstGeom>
        <a:noFill/>
        <a:ln w="9525" cmpd="sng">
          <a:noFill/>
        </a:ln>
      </xdr:spPr>
      <xdr:txBody>
        <a:bodyPr vertOverflow="clip" wrap="square"/>
        <a:p>
          <a:pPr algn="just">
            <a:defRPr/>
          </a:pPr>
          <a:r>
            <a:rPr lang="en-US" cap="none" sz="1200" b="0" i="0" u="none" baseline="0"/>
            <a:t>On 8 August 2002, Dijaya Land Sdn Bhd acquired 2 ordinary shares of RM1.00 each representing 100% of the issued and paid-up share capital of Affluent Heritage Sdn Bhd for a cash consideration of RM2.00.
 </a:t>
          </a:r>
        </a:p>
      </xdr:txBody>
    </xdr:sp>
    <xdr:clientData/>
  </xdr:twoCellAnchor>
  <xdr:oneCellAnchor>
    <xdr:from>
      <xdr:col>3</xdr:col>
      <xdr:colOff>619125</xdr:colOff>
      <xdr:row>33</xdr:row>
      <xdr:rowOff>66675</xdr:rowOff>
    </xdr:from>
    <xdr:ext cx="76200" cy="200025"/>
    <xdr:sp>
      <xdr:nvSpPr>
        <xdr:cNvPr id="20" name="TextBox 46"/>
        <xdr:cNvSpPr txBox="1">
          <a:spLocks noChangeArrowheads="1"/>
        </xdr:cNvSpPr>
      </xdr:nvSpPr>
      <xdr:spPr>
        <a:xfrm>
          <a:off x="1724025" y="6667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workbookViewId="0" topLeftCell="A1">
      <selection activeCell="A1" sqref="A1"/>
    </sheetView>
  </sheetViews>
  <sheetFormatPr defaultColWidth="9.140625" defaultRowHeight="12.75"/>
  <cols>
    <col min="1" max="1" width="9.140625" style="2" customWidth="1"/>
    <col min="2" max="2" width="40.7109375" style="2" customWidth="1"/>
    <col min="3" max="3" width="4.7109375" style="2" customWidth="1"/>
    <col min="4" max="5" width="13.7109375" style="2" customWidth="1"/>
    <col min="6" max="6" width="1.7109375" style="2" customWidth="1"/>
    <col min="7" max="8" width="13.7109375" style="2" customWidth="1"/>
    <col min="9" max="16384" width="9.140625" style="2" customWidth="1"/>
  </cols>
  <sheetData>
    <row r="1" spans="2:8" ht="15.75">
      <c r="B1" s="73" t="s">
        <v>188</v>
      </c>
      <c r="C1" s="73"/>
      <c r="D1" s="73"/>
      <c r="E1" s="73"/>
      <c r="F1" s="73"/>
      <c r="G1" s="73"/>
      <c r="H1" s="73"/>
    </row>
    <row r="2" spans="2:3" ht="16.5">
      <c r="B2" s="1" t="s">
        <v>222</v>
      </c>
      <c r="C2" s="71"/>
    </row>
    <row r="3" spans="2:3" ht="15.75">
      <c r="B3" s="145" t="s">
        <v>94</v>
      </c>
      <c r="C3" s="72"/>
    </row>
    <row r="4" spans="2:3" ht="15.75">
      <c r="B4" s="74"/>
      <c r="C4" s="74"/>
    </row>
    <row r="5" spans="2:8" ht="15.75">
      <c r="B5" s="73" t="s">
        <v>126</v>
      </c>
      <c r="C5" s="73"/>
      <c r="D5" s="73"/>
      <c r="E5" s="73"/>
      <c r="F5" s="73"/>
      <c r="G5" s="73"/>
      <c r="H5" s="73"/>
    </row>
    <row r="6" spans="2:8" ht="15.75">
      <c r="B6" s="1"/>
      <c r="C6" s="1"/>
      <c r="D6" s="173" t="s">
        <v>37</v>
      </c>
      <c r="E6" s="173"/>
      <c r="F6" s="121"/>
      <c r="G6" s="173" t="s">
        <v>105</v>
      </c>
      <c r="H6" s="173"/>
    </row>
    <row r="7" spans="3:8" ht="38.25">
      <c r="C7" s="110" t="s">
        <v>136</v>
      </c>
      <c r="D7" s="101" t="s">
        <v>124</v>
      </c>
      <c r="E7" s="99" t="s">
        <v>125</v>
      </c>
      <c r="F7" s="103"/>
      <c r="G7" s="101" t="s">
        <v>184</v>
      </c>
      <c r="H7" s="99" t="s">
        <v>183</v>
      </c>
    </row>
    <row r="8" spans="4:8" ht="15.75">
      <c r="D8" s="100" t="s">
        <v>224</v>
      </c>
      <c r="E8" s="100" t="s">
        <v>223</v>
      </c>
      <c r="F8" s="103"/>
      <c r="G8" s="100" t="s">
        <v>224</v>
      </c>
      <c r="H8" s="100" t="s">
        <v>223</v>
      </c>
    </row>
    <row r="9" spans="4:8" ht="15.75">
      <c r="D9" s="102" t="s">
        <v>0</v>
      </c>
      <c r="E9" s="79" t="s">
        <v>0</v>
      </c>
      <c r="F9" s="103"/>
      <c r="G9" s="102" t="s">
        <v>0</v>
      </c>
      <c r="H9" s="79" t="s">
        <v>0</v>
      </c>
    </row>
    <row r="10" spans="4:8" ht="15.75">
      <c r="D10" s="47"/>
      <c r="E10" s="47"/>
      <c r="F10" s="47"/>
      <c r="G10" s="47"/>
      <c r="H10" s="47"/>
    </row>
    <row r="11" spans="2:8" ht="16.5">
      <c r="B11" s="2" t="s">
        <v>51</v>
      </c>
      <c r="C11" s="128"/>
      <c r="D11" s="56">
        <v>53215</v>
      </c>
      <c r="E11" s="28">
        <v>55871</v>
      </c>
      <c r="F11" s="28"/>
      <c r="G11" s="56">
        <v>177078</v>
      </c>
      <c r="H11" s="28">
        <v>210307</v>
      </c>
    </row>
    <row r="12" spans="2:8" ht="16.5">
      <c r="B12" s="2" t="s">
        <v>127</v>
      </c>
      <c r="C12" s="128"/>
      <c r="D12" s="56">
        <v>-13649</v>
      </c>
      <c r="E12" s="31">
        <v>-32160</v>
      </c>
      <c r="F12" s="31"/>
      <c r="G12" s="59">
        <v>-98023</v>
      </c>
      <c r="H12" s="31">
        <v>-146666</v>
      </c>
    </row>
    <row r="13" spans="3:8" ht="16.5">
      <c r="C13" s="128"/>
      <c r="D13" s="59"/>
      <c r="E13" s="31"/>
      <c r="F13" s="31"/>
      <c r="G13" s="59"/>
      <c r="H13" s="31"/>
    </row>
    <row r="14" spans="2:9" ht="16.5">
      <c r="B14" s="2" t="s">
        <v>128</v>
      </c>
      <c r="C14" s="128"/>
      <c r="D14" s="60">
        <f>SUM(D11:D12)</f>
        <v>39566</v>
      </c>
      <c r="E14" s="29">
        <f>SUM(E11:E12)</f>
        <v>23711</v>
      </c>
      <c r="F14" s="31"/>
      <c r="G14" s="60">
        <f>SUM(G11:G12)</f>
        <v>79055</v>
      </c>
      <c r="H14" s="29">
        <f>SUM(H11:H12)</f>
        <v>63641</v>
      </c>
      <c r="I14" s="9"/>
    </row>
    <row r="15" spans="2:9" ht="16.5">
      <c r="B15" s="2" t="s">
        <v>85</v>
      </c>
      <c r="C15" s="128"/>
      <c r="D15" s="56">
        <v>4627</v>
      </c>
      <c r="E15" s="31">
        <v>-21716</v>
      </c>
      <c r="F15" s="31"/>
      <c r="G15" s="59">
        <v>18826</v>
      </c>
      <c r="H15" s="31">
        <v>11546</v>
      </c>
      <c r="I15" s="9"/>
    </row>
    <row r="16" spans="2:9" ht="16.5">
      <c r="B16" s="2" t="s">
        <v>129</v>
      </c>
      <c r="C16" s="128"/>
      <c r="D16" s="56">
        <v>-23904</v>
      </c>
      <c r="E16" s="31">
        <v>-40917</v>
      </c>
      <c r="F16" s="31"/>
      <c r="G16" s="59">
        <v>-66421</v>
      </c>
      <c r="H16" s="31">
        <v>-150199</v>
      </c>
      <c r="I16" s="9"/>
    </row>
    <row r="17" spans="3:9" ht="16.5">
      <c r="C17" s="128"/>
      <c r="D17" s="59"/>
      <c r="E17" s="31"/>
      <c r="F17" s="31"/>
      <c r="G17" s="59"/>
      <c r="H17" s="31"/>
      <c r="I17" s="9"/>
    </row>
    <row r="18" spans="2:9" ht="16.5">
      <c r="B18" s="2" t="s">
        <v>218</v>
      </c>
      <c r="C18" s="128">
        <v>8</v>
      </c>
      <c r="D18" s="60">
        <f>SUM(D14:D16)</f>
        <v>20289</v>
      </c>
      <c r="E18" s="29">
        <f>SUM(E14:E16)</f>
        <v>-38922</v>
      </c>
      <c r="F18" s="31"/>
      <c r="G18" s="60">
        <f>SUM(G14:G16)</f>
        <v>31460</v>
      </c>
      <c r="H18" s="29">
        <f>SUM(H14:H16)</f>
        <v>-75012</v>
      </c>
      <c r="I18" s="9"/>
    </row>
    <row r="19" spans="2:8" ht="16.5">
      <c r="B19" s="2" t="s">
        <v>64</v>
      </c>
      <c r="C19" s="128"/>
      <c r="D19" s="56">
        <v>-709</v>
      </c>
      <c r="E19" s="28">
        <v>-2213</v>
      </c>
      <c r="F19" s="28"/>
      <c r="G19" s="56">
        <v>-5640</v>
      </c>
      <c r="H19" s="28">
        <v>-10656</v>
      </c>
    </row>
    <row r="20" spans="2:8" ht="16.5">
      <c r="B20" s="2" t="s">
        <v>62</v>
      </c>
      <c r="C20" s="128"/>
      <c r="D20" s="56">
        <v>1630</v>
      </c>
      <c r="E20" s="31">
        <v>-339</v>
      </c>
      <c r="F20" s="31"/>
      <c r="G20" s="59">
        <v>3220</v>
      </c>
      <c r="H20" s="31">
        <v>1702</v>
      </c>
    </row>
    <row r="21" spans="3:8" ht="16.5">
      <c r="C21" s="128"/>
      <c r="D21" s="59"/>
      <c r="E21" s="31"/>
      <c r="F21" s="31"/>
      <c r="G21" s="59"/>
      <c r="H21" s="31"/>
    </row>
    <row r="22" spans="2:9" ht="16.5">
      <c r="B22" s="2" t="s">
        <v>219</v>
      </c>
      <c r="C22" s="128"/>
      <c r="D22" s="60">
        <f>SUM(D18:D20)</f>
        <v>21210</v>
      </c>
      <c r="E22" s="29">
        <f>SUM(E18:E20)</f>
        <v>-41474</v>
      </c>
      <c r="F22" s="31"/>
      <c r="G22" s="60">
        <f>SUM(G18:G20)</f>
        <v>29040</v>
      </c>
      <c r="H22" s="29">
        <f>SUM(H18:H20)</f>
        <v>-83966</v>
      </c>
      <c r="I22" s="9"/>
    </row>
    <row r="23" spans="2:8" ht="16.5">
      <c r="B23" s="2" t="s">
        <v>5</v>
      </c>
      <c r="C23" s="128">
        <v>18</v>
      </c>
      <c r="D23" s="56">
        <v>-7043</v>
      </c>
      <c r="E23" s="31">
        <v>7526</v>
      </c>
      <c r="F23" s="31"/>
      <c r="G23" s="59">
        <v>-11475</v>
      </c>
      <c r="H23" s="31">
        <v>-460</v>
      </c>
    </row>
    <row r="24" spans="2:8" ht="16.5">
      <c r="B24" s="44" t="s">
        <v>130</v>
      </c>
      <c r="C24" s="132"/>
      <c r="D24" s="169">
        <f>G24+3987</f>
        <v>-6987</v>
      </c>
      <c r="E24" s="104">
        <v>7430</v>
      </c>
      <c r="F24" s="31"/>
      <c r="G24" s="171">
        <v>-10974</v>
      </c>
      <c r="H24" s="104">
        <v>16</v>
      </c>
    </row>
    <row r="25" spans="2:8" ht="16.5">
      <c r="B25" s="44" t="s">
        <v>131</v>
      </c>
      <c r="C25" s="132"/>
      <c r="D25" s="170">
        <f>G25+445</f>
        <v>-56</v>
      </c>
      <c r="E25" s="105">
        <v>96</v>
      </c>
      <c r="F25" s="31"/>
      <c r="G25" s="172">
        <v>-501</v>
      </c>
      <c r="H25" s="105">
        <v>-476</v>
      </c>
    </row>
    <row r="26" spans="3:8" ht="16.5">
      <c r="C26" s="128"/>
      <c r="D26" s="59"/>
      <c r="E26" s="31"/>
      <c r="F26" s="31"/>
      <c r="G26" s="59"/>
      <c r="H26" s="31"/>
    </row>
    <row r="27" spans="2:8" ht="16.5">
      <c r="B27" s="2" t="s">
        <v>220</v>
      </c>
      <c r="C27" s="128"/>
      <c r="D27" s="60">
        <f>SUM(D22:D23)</f>
        <v>14167</v>
      </c>
      <c r="E27" s="29">
        <f>SUM(E22:E23)</f>
        <v>-33948</v>
      </c>
      <c r="F27" s="31"/>
      <c r="G27" s="60">
        <f>SUM(G22:G23)</f>
        <v>17565</v>
      </c>
      <c r="H27" s="29">
        <f>SUM(H22:H23)</f>
        <v>-84426</v>
      </c>
    </row>
    <row r="28" spans="2:8" ht="16.5">
      <c r="B28" s="2" t="s">
        <v>65</v>
      </c>
      <c r="C28" s="128"/>
      <c r="D28" s="56">
        <f>G28-247</f>
        <v>-557</v>
      </c>
      <c r="E28" s="31">
        <v>-210</v>
      </c>
      <c r="F28" s="31"/>
      <c r="G28" s="59">
        <v>-310</v>
      </c>
      <c r="H28" s="31">
        <v>-1820</v>
      </c>
    </row>
    <row r="29" spans="3:8" ht="16.5">
      <c r="C29" s="128"/>
      <c r="D29" s="59"/>
      <c r="E29" s="31"/>
      <c r="F29" s="31"/>
      <c r="G29" s="59"/>
      <c r="H29" s="31"/>
    </row>
    <row r="30" spans="2:8" ht="23.25" customHeight="1" thickBot="1">
      <c r="B30" s="106" t="s">
        <v>221</v>
      </c>
      <c r="C30" s="133"/>
      <c r="D30" s="57">
        <f>SUM(D27:D28)</f>
        <v>13610</v>
      </c>
      <c r="E30" s="58">
        <f>SUM(E27:E28)</f>
        <v>-34158</v>
      </c>
      <c r="F30" s="31"/>
      <c r="G30" s="57">
        <f>SUM(G27:G28)</f>
        <v>17255</v>
      </c>
      <c r="H30" s="58">
        <f>SUM(H27:H28)</f>
        <v>-86246</v>
      </c>
    </row>
    <row r="31" spans="2:8" ht="16.5">
      <c r="B31" s="46"/>
      <c r="C31" s="134"/>
      <c r="D31" s="50"/>
      <c r="E31" s="19"/>
      <c r="F31" s="19"/>
      <c r="G31" s="50"/>
      <c r="H31" s="19"/>
    </row>
    <row r="32" spans="2:8" ht="16.5">
      <c r="B32" s="3" t="s">
        <v>133</v>
      </c>
      <c r="C32" s="135"/>
      <c r="E32" s="47"/>
      <c r="F32" s="47"/>
      <c r="G32" s="52"/>
      <c r="H32" s="53"/>
    </row>
    <row r="33" spans="1:8" ht="16.5">
      <c r="A33" s="3"/>
      <c r="B33" s="3" t="s">
        <v>134</v>
      </c>
      <c r="C33" s="135">
        <v>26</v>
      </c>
      <c r="D33" s="54">
        <f>(D30/259525.583)*100</f>
        <v>5.244184346943554</v>
      </c>
      <c r="E33" s="55">
        <f>(E30/259525.583)*100</f>
        <v>-13.161708223578097</v>
      </c>
      <c r="F33" s="55"/>
      <c r="G33" s="54">
        <f>(G30/259525.583)*100</f>
        <v>6.648670162124248</v>
      </c>
      <c r="H33" s="55">
        <f>(H30/259525.583)*100</f>
        <v>-33.232176575054645</v>
      </c>
    </row>
    <row r="34" spans="1:8" ht="17.25" thickBot="1">
      <c r="A34" s="3"/>
      <c r="B34" s="3" t="s">
        <v>135</v>
      </c>
      <c r="C34" s="135">
        <v>26</v>
      </c>
      <c r="D34" s="108">
        <v>0</v>
      </c>
      <c r="E34" s="109">
        <v>0</v>
      </c>
      <c r="F34" s="55"/>
      <c r="G34" s="108">
        <v>0</v>
      </c>
      <c r="H34" s="109">
        <v>0</v>
      </c>
    </row>
    <row r="35" spans="1:3" ht="15.75">
      <c r="A35" s="3"/>
      <c r="B35" s="49"/>
      <c r="C35" s="49"/>
    </row>
    <row r="36" spans="2:8" s="1" customFormat="1" ht="15.75" customHeight="1">
      <c r="B36" s="175" t="s">
        <v>180</v>
      </c>
      <c r="C36" s="175"/>
      <c r="D36" s="175"/>
      <c r="E36" s="175"/>
      <c r="F36" s="175"/>
      <c r="G36" s="175"/>
      <c r="H36" s="175"/>
    </row>
    <row r="37" spans="2:8" ht="15.75">
      <c r="B37" s="175"/>
      <c r="C37" s="175"/>
      <c r="D37" s="175"/>
      <c r="E37" s="175"/>
      <c r="F37" s="175"/>
      <c r="G37" s="175"/>
      <c r="H37" s="175"/>
    </row>
    <row r="38" spans="2:8" ht="15.75">
      <c r="B38" s="116"/>
      <c r="C38" s="116"/>
      <c r="D38" s="116"/>
      <c r="E38" s="116"/>
      <c r="F38" s="116"/>
      <c r="G38" s="116"/>
      <c r="H38" s="116"/>
    </row>
    <row r="39" spans="2:8" ht="15.75">
      <c r="B39" s="116"/>
      <c r="C39" s="116"/>
      <c r="D39" s="116"/>
      <c r="E39" s="116"/>
      <c r="F39" s="116"/>
      <c r="G39" s="116"/>
      <c r="H39" s="116"/>
    </row>
    <row r="40" spans="2:8" ht="15.75">
      <c r="B40" s="107"/>
      <c r="C40" s="107"/>
      <c r="D40" s="107"/>
      <c r="E40" s="107"/>
      <c r="F40" s="107"/>
      <c r="G40" s="107"/>
      <c r="H40" s="107"/>
    </row>
    <row r="41" spans="2:8" ht="16.5">
      <c r="B41" s="71"/>
      <c r="C41" s="71"/>
      <c r="D41" s="128"/>
      <c r="E41" s="128"/>
      <c r="F41" s="128"/>
      <c r="G41" s="128"/>
      <c r="H41" s="128"/>
    </row>
    <row r="42" spans="2:8" ht="16.5">
      <c r="B42" s="128"/>
      <c r="C42" s="128"/>
      <c r="D42" s="174"/>
      <c r="E42" s="174"/>
      <c r="F42" s="146"/>
      <c r="G42" s="174"/>
      <c r="H42" s="174"/>
    </row>
    <row r="43" spans="2:8" ht="16.5">
      <c r="B43" s="128"/>
      <c r="C43" s="128"/>
      <c r="D43" s="147"/>
      <c r="E43" s="147"/>
      <c r="F43" s="148"/>
      <c r="G43" s="147"/>
      <c r="H43" s="147"/>
    </row>
    <row r="44" spans="2:8" ht="16.5">
      <c r="B44" s="128"/>
      <c r="C44" s="128"/>
      <c r="D44" s="149"/>
      <c r="E44" s="149"/>
      <c r="F44" s="146"/>
      <c r="G44" s="149"/>
      <c r="H44" s="149"/>
    </row>
    <row r="45" spans="2:8" ht="16.5">
      <c r="B45" s="128"/>
      <c r="C45" s="128"/>
      <c r="D45" s="128"/>
      <c r="E45" s="128"/>
      <c r="F45" s="128"/>
      <c r="G45" s="128"/>
      <c r="H45" s="128"/>
    </row>
    <row r="46" spans="2:8" ht="16.5">
      <c r="B46" s="128"/>
      <c r="C46" s="128"/>
      <c r="D46" s="150"/>
      <c r="E46" s="150"/>
      <c r="F46" s="128"/>
      <c r="G46" s="150"/>
      <c r="H46" s="150"/>
    </row>
    <row r="47" spans="2:8" ht="16.5">
      <c r="B47" s="128"/>
      <c r="C47" s="128"/>
      <c r="D47" s="151"/>
      <c r="E47" s="151"/>
      <c r="F47" s="128"/>
      <c r="G47" s="152"/>
      <c r="H47" s="151"/>
    </row>
    <row r="48" spans="2:8" ht="16.5">
      <c r="B48" s="128"/>
      <c r="C48" s="128"/>
      <c r="D48" s="150"/>
      <c r="E48" s="150"/>
      <c r="F48" s="128"/>
      <c r="G48" s="150"/>
      <c r="H48" s="150"/>
    </row>
  </sheetData>
  <mergeCells count="5">
    <mergeCell ref="D6:E6"/>
    <mergeCell ref="G6:H6"/>
    <mergeCell ref="D42:E42"/>
    <mergeCell ref="G42:H42"/>
    <mergeCell ref="B36:H37"/>
  </mergeCells>
  <printOptions/>
  <pageMargins left="0.5" right="0" top="1" bottom="0.5" header="0.25" footer="0.25"/>
  <pageSetup horizontalDpi="300" verticalDpi="300" orientation="portrait" paperSize="9" scale="95" r:id="rId1"/>
  <headerFooter alignWithMargins="0">
    <oddFooter>&amp;R&amp;"Arial Narrow,Regular"1</oddFooter>
  </headerFooter>
</worksheet>
</file>

<file path=xl/worksheets/sheet2.xml><?xml version="1.0" encoding="utf-8"?>
<worksheet xmlns="http://schemas.openxmlformats.org/spreadsheetml/2006/main" xmlns:r="http://schemas.openxmlformats.org/officeDocument/2006/relationships">
  <dimension ref="B1:I61"/>
  <sheetViews>
    <sheetView view="pageBreakPreview" zoomScaleSheetLayoutView="100" workbookViewId="0" topLeftCell="A23">
      <selection activeCell="F23" sqref="F23"/>
    </sheetView>
  </sheetViews>
  <sheetFormatPr defaultColWidth="9.140625" defaultRowHeight="12.75"/>
  <cols>
    <col min="1" max="1" width="9.140625" style="2" customWidth="1"/>
    <col min="2" max="2" width="60.7109375" style="2" customWidth="1"/>
    <col min="3" max="3" width="4.7109375" style="2" customWidth="1"/>
    <col min="4" max="4" width="14.7109375" style="1" customWidth="1"/>
    <col min="5" max="5" width="1.7109375" style="2" customWidth="1"/>
    <col min="6" max="6" width="14.7109375" style="2" customWidth="1"/>
    <col min="7" max="7" width="4.7109375" style="2" customWidth="1"/>
    <col min="8" max="16384" width="9.140625" style="2" customWidth="1"/>
  </cols>
  <sheetData>
    <row r="1" spans="2:6" ht="15.75">
      <c r="B1" s="73" t="s">
        <v>188</v>
      </c>
      <c r="C1" s="73"/>
      <c r="D1" s="73"/>
      <c r="E1" s="73"/>
      <c r="F1" s="73"/>
    </row>
    <row r="2" spans="2:3" ht="16.5">
      <c r="B2" s="1" t="s">
        <v>222</v>
      </c>
      <c r="C2" s="71"/>
    </row>
    <row r="3" spans="2:3" ht="15.75">
      <c r="B3" s="145" t="s">
        <v>94</v>
      </c>
      <c r="C3" s="72"/>
    </row>
    <row r="4" spans="2:3" ht="15.75">
      <c r="B4" s="121"/>
      <c r="C4" s="121"/>
    </row>
    <row r="5" spans="2:6" ht="15.75">
      <c r="B5" s="1" t="s">
        <v>95</v>
      </c>
      <c r="C5" s="1"/>
      <c r="D5" s="77"/>
      <c r="E5" s="77"/>
      <c r="F5" s="77"/>
    </row>
    <row r="6" spans="4:6" ht="15.75">
      <c r="D6" s="117" t="s">
        <v>137</v>
      </c>
      <c r="E6" s="118"/>
      <c r="F6" s="117" t="s">
        <v>138</v>
      </c>
    </row>
    <row r="7" spans="3:6" ht="15.75">
      <c r="C7" s="1" t="s">
        <v>136</v>
      </c>
      <c r="D7" s="119" t="s">
        <v>225</v>
      </c>
      <c r="E7" s="118"/>
      <c r="F7" s="119" t="s">
        <v>96</v>
      </c>
    </row>
    <row r="8" spans="4:6" ht="15.75">
      <c r="D8" s="117" t="s">
        <v>0</v>
      </c>
      <c r="E8" s="118"/>
      <c r="F8" s="117" t="s">
        <v>0</v>
      </c>
    </row>
    <row r="9" spans="2:6" ht="16.5">
      <c r="B9" s="1" t="s">
        <v>140</v>
      </c>
      <c r="C9" s="128"/>
      <c r="D9" s="79"/>
      <c r="E9" s="78"/>
      <c r="F9" s="79"/>
    </row>
    <row r="10" spans="2:6" ht="16.5">
      <c r="B10" s="35" t="s">
        <v>141</v>
      </c>
      <c r="C10" s="128">
        <v>9</v>
      </c>
      <c r="D10" s="32">
        <v>289817</v>
      </c>
      <c r="E10" s="11"/>
      <c r="F10" s="11">
        <v>258565</v>
      </c>
    </row>
    <row r="11" spans="2:6" ht="16.5">
      <c r="B11" s="35" t="s">
        <v>139</v>
      </c>
      <c r="C11" s="71"/>
      <c r="D11" s="32">
        <v>30642</v>
      </c>
      <c r="E11" s="11"/>
      <c r="F11" s="11">
        <v>30642</v>
      </c>
    </row>
    <row r="12" spans="2:6" ht="16.5">
      <c r="B12" s="35" t="s">
        <v>142</v>
      </c>
      <c r="C12" s="71"/>
      <c r="D12" s="34">
        <v>45994</v>
      </c>
      <c r="E12" s="11"/>
      <c r="F12" s="11">
        <v>43972</v>
      </c>
    </row>
    <row r="13" spans="2:6" ht="16.5">
      <c r="B13" s="35" t="s">
        <v>143</v>
      </c>
      <c r="C13" s="71"/>
      <c r="D13" s="34">
        <v>44158</v>
      </c>
      <c r="E13" s="11"/>
      <c r="F13" s="11">
        <v>42180</v>
      </c>
    </row>
    <row r="14" spans="2:6" ht="16.5">
      <c r="B14" s="35" t="s">
        <v>144</v>
      </c>
      <c r="C14" s="71"/>
      <c r="D14" s="32">
        <v>2005</v>
      </c>
      <c r="E14" s="11"/>
      <c r="F14" s="11">
        <v>1847</v>
      </c>
    </row>
    <row r="15" spans="2:6" ht="16.5">
      <c r="B15" s="35"/>
      <c r="C15" s="71"/>
      <c r="D15" s="32"/>
      <c r="E15" s="11"/>
      <c r="F15" s="11"/>
    </row>
    <row r="16" spans="2:6" ht="16.5">
      <c r="B16" s="35"/>
      <c r="C16" s="71"/>
      <c r="D16" s="48">
        <f>SUM(D10:D14)</f>
        <v>412616</v>
      </c>
      <c r="E16" s="11"/>
      <c r="F16" s="82">
        <f>SUM(F10:F14)</f>
        <v>377206</v>
      </c>
    </row>
    <row r="17" spans="2:6" ht="16.5">
      <c r="B17" s="1"/>
      <c r="C17" s="71"/>
      <c r="D17" s="32"/>
      <c r="E17" s="11"/>
      <c r="F17" s="32"/>
    </row>
    <row r="18" spans="2:6" ht="16.5">
      <c r="B18" s="1" t="s">
        <v>149</v>
      </c>
      <c r="C18" s="71"/>
      <c r="D18" s="32"/>
      <c r="E18" s="11"/>
      <c r="F18" s="11"/>
    </row>
    <row r="19" spans="2:6" ht="16.5">
      <c r="B19" s="35" t="s">
        <v>145</v>
      </c>
      <c r="C19" s="129"/>
      <c r="D19" s="36">
        <v>329906</v>
      </c>
      <c r="E19" s="11"/>
      <c r="F19" s="37">
        <v>392307</v>
      </c>
    </row>
    <row r="20" spans="2:6" ht="16.5">
      <c r="B20" s="35" t="s">
        <v>38</v>
      </c>
      <c r="C20" s="129"/>
      <c r="D20" s="38">
        <v>34391</v>
      </c>
      <c r="E20" s="11"/>
      <c r="F20" s="39">
        <v>53653</v>
      </c>
    </row>
    <row r="21" spans="2:6" ht="16.5">
      <c r="B21" s="35" t="s">
        <v>39</v>
      </c>
      <c r="C21" s="129"/>
      <c r="D21" s="38">
        <v>40926</v>
      </c>
      <c r="E21" s="11"/>
      <c r="F21" s="39">
        <v>52092</v>
      </c>
    </row>
    <row r="22" spans="2:6" ht="16.5">
      <c r="B22" s="35" t="s">
        <v>40</v>
      </c>
      <c r="C22" s="128">
        <v>20</v>
      </c>
      <c r="D22" s="38">
        <v>27252</v>
      </c>
      <c r="E22" s="11"/>
      <c r="F22" s="39">
        <v>25281</v>
      </c>
    </row>
    <row r="23" spans="2:6" ht="16.5">
      <c r="B23" s="35" t="s">
        <v>8</v>
      </c>
      <c r="C23" s="129"/>
      <c r="D23" s="38">
        <v>119110</v>
      </c>
      <c r="E23" s="11"/>
      <c r="F23" s="39">
        <v>46266</v>
      </c>
    </row>
    <row r="24" spans="2:6" ht="16.5">
      <c r="B24" s="35"/>
      <c r="C24" s="129"/>
      <c r="D24" s="38"/>
      <c r="E24" s="11"/>
      <c r="F24" s="39"/>
    </row>
    <row r="25" spans="3:6" ht="15" customHeight="1">
      <c r="C25" s="128"/>
      <c r="D25" s="40">
        <f>SUM(D19:D23)</f>
        <v>551585</v>
      </c>
      <c r="E25" s="11"/>
      <c r="F25" s="41">
        <f>SUM(F19:F23)</f>
        <v>569599</v>
      </c>
    </row>
    <row r="26" spans="2:6" ht="16.5">
      <c r="B26" s="1" t="s">
        <v>150</v>
      </c>
      <c r="C26" s="71"/>
      <c r="D26" s="38"/>
      <c r="E26" s="11"/>
      <c r="F26" s="39"/>
    </row>
    <row r="27" spans="2:6" ht="16.5">
      <c r="B27" s="35" t="s">
        <v>147</v>
      </c>
      <c r="C27" s="129"/>
      <c r="D27" s="122">
        <v>725</v>
      </c>
      <c r="E27" s="11"/>
      <c r="F27" s="39">
        <v>725</v>
      </c>
    </row>
    <row r="28" spans="2:6" ht="16.5">
      <c r="B28" s="35" t="s">
        <v>226</v>
      </c>
      <c r="C28" s="128">
        <v>22</v>
      </c>
      <c r="D28" s="122">
        <v>50495</v>
      </c>
      <c r="E28" s="11"/>
      <c r="F28" s="39">
        <v>103667</v>
      </c>
    </row>
    <row r="29" spans="2:6" ht="16.5">
      <c r="B29" s="35" t="s">
        <v>41</v>
      </c>
      <c r="C29" s="129"/>
      <c r="D29" s="38">
        <v>150592</v>
      </c>
      <c r="E29" s="11"/>
      <c r="F29" s="39">
        <v>132734</v>
      </c>
    </row>
    <row r="30" spans="2:6" ht="16.5">
      <c r="B30" s="35" t="s">
        <v>146</v>
      </c>
      <c r="C30" s="129"/>
      <c r="D30" s="38">
        <v>13939</v>
      </c>
      <c r="E30" s="11"/>
      <c r="F30" s="39">
        <v>13277</v>
      </c>
    </row>
    <row r="31" spans="2:6" ht="16.5">
      <c r="B31" s="35"/>
      <c r="C31" s="129"/>
      <c r="D31" s="38"/>
      <c r="E31" s="11"/>
      <c r="F31" s="39"/>
    </row>
    <row r="32" spans="3:6" ht="16.5">
      <c r="C32" s="128"/>
      <c r="D32" s="40">
        <f>SUM(D27:D30)</f>
        <v>215751</v>
      </c>
      <c r="E32" s="11"/>
      <c r="F32" s="41">
        <f>SUM(F27:F30)</f>
        <v>250403</v>
      </c>
    </row>
    <row r="33" spans="2:6" ht="15.75" customHeight="1">
      <c r="B33" s="1" t="s">
        <v>151</v>
      </c>
      <c r="C33" s="71"/>
      <c r="D33" s="32">
        <f>D25-D32</f>
        <v>335834</v>
      </c>
      <c r="E33" s="11"/>
      <c r="F33" s="11">
        <f>F25-F32</f>
        <v>319196</v>
      </c>
    </row>
    <row r="34" spans="2:6" ht="15.75" customHeight="1">
      <c r="B34" s="1"/>
      <c r="C34" s="71"/>
      <c r="D34" s="32"/>
      <c r="E34" s="11"/>
      <c r="F34" s="11"/>
    </row>
    <row r="35" spans="3:6" ht="23.25" customHeight="1" thickBot="1">
      <c r="C35" s="128"/>
      <c r="D35" s="42">
        <f>SUM(D10:D14)+D33</f>
        <v>748450</v>
      </c>
      <c r="E35" s="11"/>
      <c r="F35" s="112">
        <f>F16+F33</f>
        <v>696402</v>
      </c>
    </row>
    <row r="36" spans="3:6" ht="17.25" thickTop="1">
      <c r="C36" s="128"/>
      <c r="D36" s="32"/>
      <c r="E36" s="11"/>
      <c r="F36" s="11"/>
    </row>
    <row r="37" spans="2:6" ht="16.5">
      <c r="B37" s="1" t="s">
        <v>148</v>
      </c>
      <c r="C37" s="128"/>
      <c r="D37" s="32"/>
      <c r="E37" s="11"/>
      <c r="F37" s="11"/>
    </row>
    <row r="38" spans="2:6" ht="16.5">
      <c r="B38" s="35" t="s">
        <v>9</v>
      </c>
      <c r="C38" s="130"/>
      <c r="D38" s="32">
        <v>259526</v>
      </c>
      <c r="E38" s="11"/>
      <c r="F38" s="11">
        <v>259526</v>
      </c>
    </row>
    <row r="39" spans="2:6" ht="16.5">
      <c r="B39" s="35" t="s">
        <v>10</v>
      </c>
      <c r="C39" s="130"/>
      <c r="D39" s="50">
        <v>191239</v>
      </c>
      <c r="E39" s="11"/>
      <c r="F39" s="19">
        <v>176697</v>
      </c>
    </row>
    <row r="40" spans="2:6" ht="16.5">
      <c r="B40" s="21"/>
      <c r="C40" s="130"/>
      <c r="D40" s="50"/>
      <c r="E40" s="11"/>
      <c r="F40" s="19"/>
    </row>
    <row r="41" spans="2:6" ht="16.5">
      <c r="B41" s="21"/>
      <c r="C41" s="131"/>
      <c r="D41" s="136">
        <f>SUM(D38:D39)</f>
        <v>450765</v>
      </c>
      <c r="E41" s="11"/>
      <c r="F41" s="141">
        <f>SUM(F38:F39)</f>
        <v>436223</v>
      </c>
    </row>
    <row r="42" spans="2:6" ht="16.5">
      <c r="B42" s="2" t="s">
        <v>11</v>
      </c>
      <c r="C42" s="71"/>
      <c r="D42" s="32">
        <v>61621</v>
      </c>
      <c r="E42" s="11"/>
      <c r="F42" s="11">
        <v>61765</v>
      </c>
    </row>
    <row r="43" spans="2:6" ht="16.5">
      <c r="B43" s="2" t="s">
        <v>153</v>
      </c>
      <c r="C43" s="71"/>
      <c r="D43" s="32">
        <v>16444</v>
      </c>
      <c r="E43" s="11"/>
      <c r="F43" s="11">
        <v>4316</v>
      </c>
    </row>
    <row r="44" spans="3:6" ht="16.5">
      <c r="C44" s="71"/>
      <c r="D44" s="32"/>
      <c r="E44" s="11"/>
      <c r="F44" s="11"/>
    </row>
    <row r="45" spans="3:6" ht="16.5">
      <c r="C45" s="71"/>
      <c r="D45" s="48">
        <f>SUM(D41:D43)</f>
        <v>528830</v>
      </c>
      <c r="E45" s="11"/>
      <c r="F45" s="82">
        <f>SUM(F41:F43)</f>
        <v>502304</v>
      </c>
    </row>
    <row r="46" spans="3:6" ht="16.5">
      <c r="C46" s="71"/>
      <c r="D46" s="32"/>
      <c r="E46" s="11"/>
      <c r="F46" s="11"/>
    </row>
    <row r="47" spans="2:6" ht="16.5">
      <c r="B47" s="1" t="s">
        <v>152</v>
      </c>
      <c r="C47" s="71"/>
      <c r="D47" s="32"/>
      <c r="E47" s="11"/>
      <c r="F47" s="11"/>
    </row>
    <row r="48" spans="2:6" ht="16.5">
      <c r="B48" s="35" t="s">
        <v>154</v>
      </c>
      <c r="C48" s="128">
        <v>22</v>
      </c>
      <c r="D48" s="32">
        <v>10549</v>
      </c>
      <c r="E48" s="11"/>
      <c r="F48" s="11">
        <v>10549</v>
      </c>
    </row>
    <row r="49" spans="2:6" ht="16.5">
      <c r="B49" s="35" t="s">
        <v>155</v>
      </c>
      <c r="C49" s="128"/>
      <c r="D49" s="32">
        <v>110968</v>
      </c>
      <c r="E49" s="11"/>
      <c r="F49" s="11">
        <v>84727</v>
      </c>
    </row>
    <row r="50" spans="2:6" ht="16.5">
      <c r="B50" s="35" t="s">
        <v>158</v>
      </c>
      <c r="C50" s="128"/>
      <c r="D50" s="32">
        <v>3562</v>
      </c>
      <c r="E50" s="11"/>
      <c r="F50" s="11">
        <v>4630</v>
      </c>
    </row>
    <row r="51" spans="2:6" ht="16.5">
      <c r="B51" s="35" t="s">
        <v>156</v>
      </c>
      <c r="C51" s="128"/>
      <c r="D51" s="32">
        <v>27370</v>
      </c>
      <c r="E51" s="11"/>
      <c r="F51" s="11">
        <v>27370</v>
      </c>
    </row>
    <row r="52" spans="2:6" ht="16.5">
      <c r="B52" s="35" t="s">
        <v>157</v>
      </c>
      <c r="C52" s="128"/>
      <c r="D52" s="32">
        <v>67171</v>
      </c>
      <c r="E52" s="11"/>
      <c r="F52" s="11">
        <v>66822</v>
      </c>
    </row>
    <row r="53" spans="3:6" ht="16.5">
      <c r="C53" s="128"/>
      <c r="D53" s="32"/>
      <c r="E53" s="11"/>
      <c r="F53" s="11"/>
    </row>
    <row r="54" spans="3:6" ht="15.75" customHeight="1">
      <c r="C54" s="128"/>
      <c r="D54" s="48">
        <f>SUM(D48:D52)</f>
        <v>219620</v>
      </c>
      <c r="E54" s="11"/>
      <c r="F54" s="82">
        <f>SUM(F48:F52)</f>
        <v>194098</v>
      </c>
    </row>
    <row r="55" spans="3:6" ht="23.25" customHeight="1" thickBot="1">
      <c r="C55" s="128"/>
      <c r="D55" s="113">
        <f>D45+D54</f>
        <v>748450</v>
      </c>
      <c r="E55" s="11"/>
      <c r="F55" s="114">
        <f>F45+F54</f>
        <v>696402</v>
      </c>
    </row>
    <row r="56" spans="4:6" ht="15.75">
      <c r="D56" s="32"/>
      <c r="E56" s="11"/>
      <c r="F56" s="11"/>
    </row>
    <row r="57" spans="2:6" ht="15.75">
      <c r="B57" s="1" t="s">
        <v>185</v>
      </c>
      <c r="C57" s="1"/>
      <c r="D57" s="70">
        <f>(D41+D43)/D38</f>
        <v>1.8002396677018873</v>
      </c>
      <c r="E57" s="11"/>
      <c r="F57" s="115">
        <f>(F41+F43)/F38</f>
        <v>1.697475397455361</v>
      </c>
    </row>
    <row r="58" spans="2:6" ht="15.75">
      <c r="B58" s="1"/>
      <c r="C58" s="1"/>
      <c r="D58" s="70"/>
      <c r="E58" s="11"/>
      <c r="F58" s="70"/>
    </row>
    <row r="59" spans="2:9" ht="15.75" customHeight="1">
      <c r="B59" s="175" t="s">
        <v>180</v>
      </c>
      <c r="C59" s="175"/>
      <c r="D59" s="175"/>
      <c r="E59" s="175"/>
      <c r="F59" s="175"/>
      <c r="G59" s="111"/>
      <c r="H59" s="111"/>
      <c r="I59" s="111"/>
    </row>
    <row r="60" spans="2:9" ht="15.75">
      <c r="B60" s="175"/>
      <c r="C60" s="175"/>
      <c r="D60" s="175"/>
      <c r="E60" s="175"/>
      <c r="F60" s="175"/>
      <c r="G60" s="111"/>
      <c r="H60" s="111"/>
      <c r="I60" s="111"/>
    </row>
    <row r="61" spans="2:3" ht="15.75">
      <c r="B61" s="3"/>
      <c r="C61" s="3"/>
    </row>
  </sheetData>
  <mergeCells count="1">
    <mergeCell ref="B59:F60"/>
  </mergeCells>
  <printOptions/>
  <pageMargins left="0.5" right="0" top="1" bottom="0.5" header="0.25" footer="0.25"/>
  <pageSetup firstPageNumber="2" useFirstPageNumber="1" horizontalDpi="600" verticalDpi="600" orientation="portrait" paperSize="9" scale="95" r:id="rId1"/>
  <headerFooter alignWithMargins="0">
    <oddFooter>&amp;R&amp;"Arial Narrow,Regular"&amp;P</oddFooter>
  </headerFooter>
  <rowBreaks count="1" manualBreakCount="1">
    <brk id="36" min="1" max="5" man="1"/>
  </rowBreaks>
</worksheet>
</file>

<file path=xl/worksheets/sheet3.xml><?xml version="1.0" encoding="utf-8"?>
<worksheet xmlns="http://schemas.openxmlformats.org/spreadsheetml/2006/main" xmlns:r="http://schemas.openxmlformats.org/officeDocument/2006/relationships">
  <dimension ref="B1:AP36"/>
  <sheetViews>
    <sheetView view="pageBreakPreview" zoomScaleSheetLayoutView="100" workbookViewId="0" topLeftCell="B12">
      <selection activeCell="H37" sqref="H37"/>
    </sheetView>
  </sheetViews>
  <sheetFormatPr defaultColWidth="9.140625" defaultRowHeight="15.75" customHeight="1"/>
  <cols>
    <col min="1" max="1" width="9.140625" style="2" customWidth="1"/>
    <col min="2" max="2" width="28.28125" style="2" customWidth="1"/>
    <col min="3" max="4" width="9.140625" style="2" customWidth="1"/>
    <col min="5" max="9" width="11.7109375" style="2" customWidth="1"/>
    <col min="10" max="16384" width="9.140625" style="2" customWidth="1"/>
  </cols>
  <sheetData>
    <row r="1" spans="2:9" ht="15.75" customHeight="1">
      <c r="B1" s="73" t="s">
        <v>188</v>
      </c>
      <c r="C1" s="73"/>
      <c r="D1" s="73"/>
      <c r="E1" s="73"/>
      <c r="F1" s="73"/>
      <c r="G1" s="73"/>
      <c r="H1" s="73"/>
      <c r="I1" s="73"/>
    </row>
    <row r="2" spans="2:3" ht="15.75" customHeight="1">
      <c r="B2" s="1" t="s">
        <v>222</v>
      </c>
      <c r="C2" s="1"/>
    </row>
    <row r="3" spans="2:3" ht="15.75" customHeight="1">
      <c r="B3" s="145" t="s">
        <v>94</v>
      </c>
      <c r="C3" s="1"/>
    </row>
    <row r="4" ht="15.75" customHeight="1">
      <c r="B4" s="125"/>
    </row>
    <row r="5" spans="2:9" ht="15.75" customHeight="1">
      <c r="B5" s="73" t="s">
        <v>92</v>
      </c>
      <c r="C5" s="73"/>
      <c r="D5" s="73"/>
      <c r="E5" s="73"/>
      <c r="F5" s="73"/>
      <c r="G5" s="73"/>
      <c r="H5" s="73"/>
      <c r="I5" s="73"/>
    </row>
    <row r="6" spans="2:9" ht="15.75" customHeight="1">
      <c r="B6" s="33"/>
      <c r="C6" s="33"/>
      <c r="D6" s="33"/>
      <c r="E6" s="33"/>
      <c r="F6" s="33"/>
      <c r="G6" s="33"/>
      <c r="H6" s="33"/>
      <c r="I6" s="33"/>
    </row>
    <row r="7" spans="5:9" ht="15.75" customHeight="1">
      <c r="E7" s="78"/>
      <c r="G7" s="149" t="s">
        <v>10</v>
      </c>
      <c r="H7" s="142"/>
      <c r="I7" s="78"/>
    </row>
    <row r="8" spans="5:9" ht="15.75" customHeight="1">
      <c r="E8" s="149" t="s">
        <v>186</v>
      </c>
      <c r="F8" s="149" t="s">
        <v>173</v>
      </c>
      <c r="G8" s="149" t="s">
        <v>97</v>
      </c>
      <c r="H8" s="149" t="s">
        <v>84</v>
      </c>
      <c r="I8" s="138"/>
    </row>
    <row r="9" spans="5:9" ht="15.75" customHeight="1">
      <c r="E9" s="149" t="s">
        <v>187</v>
      </c>
      <c r="F9" s="149" t="s">
        <v>174</v>
      </c>
      <c r="G9" s="137" t="s">
        <v>98</v>
      </c>
      <c r="H9" s="149" t="s">
        <v>99</v>
      </c>
      <c r="I9" s="139" t="s">
        <v>66</v>
      </c>
    </row>
    <row r="10" spans="5:9" ht="15.75" customHeight="1">
      <c r="E10" s="149" t="s">
        <v>0</v>
      </c>
      <c r="F10" s="149" t="s">
        <v>0</v>
      </c>
      <c r="G10" s="149" t="s">
        <v>0</v>
      </c>
      <c r="H10" s="149" t="s">
        <v>0</v>
      </c>
      <c r="I10" s="149" t="s">
        <v>0</v>
      </c>
    </row>
    <row r="11" spans="5:8" ht="15.75" customHeight="1">
      <c r="E11" s="47"/>
      <c r="F11" s="47"/>
      <c r="G11" s="47"/>
      <c r="H11" s="47"/>
    </row>
    <row r="12" spans="2:42" ht="15.75" customHeight="1">
      <c r="B12" s="20" t="s">
        <v>190</v>
      </c>
      <c r="E12" s="32">
        <v>259503</v>
      </c>
      <c r="F12" s="50">
        <v>402653</v>
      </c>
      <c r="G12" s="32">
        <v>646</v>
      </c>
      <c r="H12" s="32">
        <v>-140983</v>
      </c>
      <c r="I12" s="50">
        <f>SUM(E12:H12)</f>
        <v>521819</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row>
    <row r="13" spans="2:42" ht="15.75" customHeight="1">
      <c r="B13" s="14" t="s">
        <v>229</v>
      </c>
      <c r="E13" s="32"/>
      <c r="F13" s="50"/>
      <c r="G13" s="32"/>
      <c r="H13" s="11">
        <v>760</v>
      </c>
      <c r="I13" s="11">
        <f>SUM(E13:H13)</f>
        <v>760</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row>
    <row r="14" spans="2:42" ht="15.75" customHeight="1">
      <c r="B14" s="14"/>
      <c r="E14" s="32"/>
      <c r="F14" s="50"/>
      <c r="G14" s="32"/>
      <c r="H14" s="11"/>
      <c r="I14" s="50"/>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row>
    <row r="15" spans="2:42" ht="15.75" customHeight="1">
      <c r="B15" s="20" t="s">
        <v>230</v>
      </c>
      <c r="E15" s="136">
        <f>SUM(E12:E14)</f>
        <v>259503</v>
      </c>
      <c r="F15" s="136">
        <f>SUM(F12:F14)</f>
        <v>402653</v>
      </c>
      <c r="G15" s="136">
        <f>SUM(G12:G14)</f>
        <v>646</v>
      </c>
      <c r="H15" s="136">
        <f>SUM(H12:H14)</f>
        <v>-140223</v>
      </c>
      <c r="I15" s="136">
        <f>SUM(I12:I14)</f>
        <v>522579</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row>
    <row r="16" spans="2:42" ht="15.75" customHeight="1">
      <c r="B16" s="17" t="s">
        <v>227</v>
      </c>
      <c r="E16" s="11">
        <v>0</v>
      </c>
      <c r="F16" s="11">
        <v>0</v>
      </c>
      <c r="G16" s="11">
        <v>0</v>
      </c>
      <c r="H16" s="11">
        <v>-86246</v>
      </c>
      <c r="I16" s="11">
        <f>SUM(E16:H16)</f>
        <v>-86246</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row>
    <row r="17" spans="2:42" ht="15.75" customHeight="1">
      <c r="B17" s="17" t="s">
        <v>191</v>
      </c>
      <c r="E17" s="11">
        <v>23</v>
      </c>
      <c r="F17" s="11">
        <v>1</v>
      </c>
      <c r="G17" s="11">
        <v>0</v>
      </c>
      <c r="H17" s="11">
        <v>0</v>
      </c>
      <c r="I17" s="11">
        <f>SUM(E17:H17)</f>
        <v>24</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row>
    <row r="18" spans="2:42" ht="15.75" customHeight="1">
      <c r="B18" s="17" t="s">
        <v>232</v>
      </c>
      <c r="E18" s="11"/>
      <c r="F18" s="11"/>
      <c r="G18" s="11"/>
      <c r="H18" s="11"/>
      <c r="I18" s="11"/>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row>
    <row r="19" spans="2:42" ht="15.75" customHeight="1">
      <c r="B19" s="44" t="s">
        <v>192</v>
      </c>
      <c r="E19" s="11">
        <v>0</v>
      </c>
      <c r="F19" s="11">
        <v>0</v>
      </c>
      <c r="G19" s="11">
        <v>-134</v>
      </c>
      <c r="H19" s="11">
        <v>0</v>
      </c>
      <c r="I19" s="11">
        <f>SUM(E19:H19)</f>
        <v>-134</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row>
    <row r="20" spans="2:42" ht="15.75" customHeight="1">
      <c r="B20" s="20"/>
      <c r="E20" s="50"/>
      <c r="F20" s="50"/>
      <c r="G20" s="50"/>
      <c r="H20" s="50"/>
      <c r="I20" s="50"/>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row>
    <row r="21" spans="2:42" ht="15.75" customHeight="1">
      <c r="B21" s="20" t="s">
        <v>228</v>
      </c>
      <c r="E21" s="48">
        <f>SUM(E15:E20)</f>
        <v>259526</v>
      </c>
      <c r="F21" s="48">
        <f>SUM(F15:F20)</f>
        <v>402654</v>
      </c>
      <c r="G21" s="48">
        <f>SUM(G15:G20)</f>
        <v>512</v>
      </c>
      <c r="H21" s="48">
        <f>SUM(H15:H20)</f>
        <v>-226469</v>
      </c>
      <c r="I21" s="48">
        <f>SUM(I15:I20)</f>
        <v>436223</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row>
    <row r="22" spans="2:42" ht="15.75" customHeight="1">
      <c r="B22" s="20"/>
      <c r="E22" s="50"/>
      <c r="F22" s="50"/>
      <c r="G22" s="50"/>
      <c r="H22" s="50"/>
      <c r="I22" s="50"/>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row>
    <row r="23" spans="2:42" ht="15.75" customHeight="1">
      <c r="B23" s="20" t="s">
        <v>172</v>
      </c>
      <c r="E23" s="50"/>
      <c r="F23" s="50"/>
      <c r="G23" s="50"/>
      <c r="H23" s="50"/>
      <c r="I23" s="50"/>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row>
    <row r="24" spans="2:42" ht="15.75" customHeight="1">
      <c r="B24" s="2" t="s">
        <v>248</v>
      </c>
      <c r="E24" s="50">
        <v>259526</v>
      </c>
      <c r="F24" s="32">
        <v>402654</v>
      </c>
      <c r="G24" s="50">
        <v>512</v>
      </c>
      <c r="H24" s="50">
        <v>-226469</v>
      </c>
      <c r="I24" s="50">
        <f>SUM(E24:H24)</f>
        <v>436223</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row>
    <row r="25" spans="2:42" ht="15.75" customHeight="1">
      <c r="B25" s="17" t="s">
        <v>249</v>
      </c>
      <c r="E25" s="51">
        <v>0</v>
      </c>
      <c r="F25" s="51">
        <v>0</v>
      </c>
      <c r="G25" s="51">
        <v>0</v>
      </c>
      <c r="H25" s="51">
        <v>-1966</v>
      </c>
      <c r="I25" s="51">
        <f>SUM(E25:H25)</f>
        <v>-1966</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row>
    <row r="26" spans="2:42" ht="15.75" customHeight="1">
      <c r="B26" s="20" t="s">
        <v>250</v>
      </c>
      <c r="E26" s="50">
        <f>SUM(E24:E25)</f>
        <v>259526</v>
      </c>
      <c r="F26" s="50">
        <f>SUM(F24:F25)</f>
        <v>402654</v>
      </c>
      <c r="G26" s="50">
        <f>SUM(G24:G25)</f>
        <v>512</v>
      </c>
      <c r="H26" s="50">
        <f>SUM(H24:H25)</f>
        <v>-228435</v>
      </c>
      <c r="I26" s="50">
        <f>SUM(I24:I25)</f>
        <v>434257</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row>
    <row r="27" spans="2:42" ht="15.75" customHeight="1">
      <c r="B27" s="17" t="s">
        <v>132</v>
      </c>
      <c r="E27" s="19">
        <v>0</v>
      </c>
      <c r="F27" s="19"/>
      <c r="G27" s="19">
        <v>0</v>
      </c>
      <c r="H27" s="19">
        <v>17255</v>
      </c>
      <c r="I27" s="19">
        <f>SUM(E27:H27)</f>
        <v>17255</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row>
    <row r="28" spans="2:42" ht="15.75" customHeight="1">
      <c r="B28" s="17" t="s">
        <v>232</v>
      </c>
      <c r="E28" s="19"/>
      <c r="F28" s="19"/>
      <c r="G28" s="19"/>
      <c r="H28" s="19"/>
      <c r="I28" s="19"/>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2:42" ht="15.75" customHeight="1">
      <c r="B29" s="44" t="s">
        <v>192</v>
      </c>
      <c r="E29" s="19"/>
      <c r="F29" s="19"/>
      <c r="G29" s="19">
        <v>-147</v>
      </c>
      <c r="H29" s="19"/>
      <c r="I29" s="19">
        <f>SUM(E29:H29)</f>
        <v>-147</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row>
    <row r="30" spans="2:42" ht="15.75" customHeight="1">
      <c r="B30" s="21" t="s">
        <v>247</v>
      </c>
      <c r="E30" s="19"/>
      <c r="F30" s="19"/>
      <c r="G30" s="19"/>
      <c r="H30" s="19">
        <v>-600</v>
      </c>
      <c r="I30" s="19">
        <f>SUM(E30:H30)</f>
        <v>-600</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2:42" ht="15.75" customHeight="1">
      <c r="B31" s="17"/>
      <c r="E31" s="19"/>
      <c r="F31" s="19"/>
      <c r="G31" s="19"/>
      <c r="H31" s="19"/>
      <c r="I31" s="19"/>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row>
    <row r="32" spans="2:42" ht="15.75" customHeight="1">
      <c r="B32" s="20" t="s">
        <v>231</v>
      </c>
      <c r="E32" s="48">
        <f>SUM(E26:E31)</f>
        <v>259526</v>
      </c>
      <c r="F32" s="48">
        <f>SUM(F26:F31)</f>
        <v>402654</v>
      </c>
      <c r="G32" s="48">
        <f>SUM(G26:G31)</f>
        <v>365</v>
      </c>
      <c r="H32" s="48">
        <f>SUM(H26:H31)</f>
        <v>-211780</v>
      </c>
      <c r="I32" s="48">
        <f>SUM(I26:I31)</f>
        <v>450765</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row>
    <row r="33" spans="2:42" ht="15.75" customHeight="1">
      <c r="B33" s="20"/>
      <c r="E33" s="50"/>
      <c r="F33" s="50"/>
      <c r="G33" s="50"/>
      <c r="H33" s="50"/>
      <c r="I33" s="50"/>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row>
    <row r="34" spans="2:42" ht="15.75" customHeight="1">
      <c r="B34" s="175" t="s">
        <v>180</v>
      </c>
      <c r="C34" s="175"/>
      <c r="D34" s="175"/>
      <c r="E34" s="175"/>
      <c r="F34" s="175"/>
      <c r="G34" s="175"/>
      <c r="H34" s="175"/>
      <c r="I34" s="175"/>
      <c r="J34" s="116"/>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2:42" ht="15.75" customHeight="1">
      <c r="B35" s="175"/>
      <c r="C35" s="175"/>
      <c r="D35" s="175"/>
      <c r="E35" s="175"/>
      <c r="F35" s="175"/>
      <c r="G35" s="175"/>
      <c r="H35" s="175"/>
      <c r="I35" s="175"/>
      <c r="J35" s="116"/>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2:42" ht="15.75" customHeight="1">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row>
  </sheetData>
  <mergeCells count="1">
    <mergeCell ref="B34:I35"/>
  </mergeCells>
  <printOptions/>
  <pageMargins left="0.25" right="0" top="1.25" bottom="0.5" header="0.25" footer="0.25"/>
  <pageSetup firstPageNumber="4" useFirstPageNumber="1" horizontalDpi="300" verticalDpi="300" orientation="portrait" paperSize="9" scale="95" r:id="rId1"/>
  <headerFooter alignWithMargins="0">
    <oddFooter>&amp;R&amp;"Arial Narrow,Regular"&amp;P</oddFooter>
  </headerFooter>
</worksheet>
</file>

<file path=xl/worksheets/sheet4.xml><?xml version="1.0" encoding="utf-8"?>
<worksheet xmlns="http://schemas.openxmlformats.org/spreadsheetml/2006/main" xmlns:r="http://schemas.openxmlformats.org/officeDocument/2006/relationships">
  <dimension ref="B1:R58"/>
  <sheetViews>
    <sheetView view="pageBreakPreview" zoomScaleSheetLayoutView="100" workbookViewId="0" topLeftCell="A1">
      <selection activeCell="H1" sqref="H1"/>
    </sheetView>
  </sheetViews>
  <sheetFormatPr defaultColWidth="9.140625" defaultRowHeight="15.75" customHeight="1"/>
  <cols>
    <col min="1" max="9" width="9.140625" style="2" customWidth="1"/>
    <col min="10" max="10" width="13.7109375" style="2" customWidth="1"/>
    <col min="11" max="11" width="13.7109375" style="11" customWidth="1"/>
    <col min="12" max="17" width="9.140625" style="2" customWidth="1"/>
    <col min="18" max="18" width="10.28125" style="2" bestFit="1" customWidth="1"/>
    <col min="19" max="16384" width="9.140625" style="2" customWidth="1"/>
  </cols>
  <sheetData>
    <row r="1" spans="2:11" ht="15.75" customHeight="1">
      <c r="B1" s="73" t="s">
        <v>188</v>
      </c>
      <c r="C1" s="73"/>
      <c r="D1" s="73"/>
      <c r="E1" s="73"/>
      <c r="F1" s="73"/>
      <c r="G1" s="73"/>
      <c r="H1" s="73"/>
      <c r="I1" s="73"/>
      <c r="J1" s="73"/>
      <c r="K1" s="73"/>
    </row>
    <row r="2" spans="2:3" ht="15.75" customHeight="1">
      <c r="B2" s="1" t="s">
        <v>222</v>
      </c>
      <c r="C2" s="1"/>
    </row>
    <row r="3" spans="2:3" ht="15.75" customHeight="1">
      <c r="B3" s="145" t="s">
        <v>94</v>
      </c>
      <c r="C3" s="1"/>
    </row>
    <row r="5" spans="2:11" ht="15.75" customHeight="1">
      <c r="B5" s="73" t="s">
        <v>93</v>
      </c>
      <c r="C5" s="73"/>
      <c r="D5" s="73"/>
      <c r="E5" s="73"/>
      <c r="F5" s="73"/>
      <c r="G5" s="73"/>
      <c r="H5" s="73"/>
      <c r="I5" s="73"/>
      <c r="J5" s="73"/>
      <c r="K5" s="73"/>
    </row>
    <row r="6" spans="2:11" ht="15.75" customHeight="1">
      <c r="B6" s="33"/>
      <c r="C6" s="33"/>
      <c r="D6" s="33"/>
      <c r="E6" s="33"/>
      <c r="F6" s="33"/>
      <c r="G6" s="33"/>
      <c r="H6" s="33"/>
      <c r="I6" s="33"/>
      <c r="J6" s="33"/>
      <c r="K6" s="33"/>
    </row>
    <row r="7" spans="10:11" ht="15.75" customHeight="1">
      <c r="J7" s="176" t="s">
        <v>233</v>
      </c>
      <c r="K7" s="176"/>
    </row>
    <row r="8" spans="10:11" ht="15.75" customHeight="1">
      <c r="J8" s="154" t="s">
        <v>225</v>
      </c>
      <c r="K8" s="154" t="s">
        <v>96</v>
      </c>
    </row>
    <row r="9" spans="10:11" ht="15.75" customHeight="1">
      <c r="J9" s="120" t="s">
        <v>0</v>
      </c>
      <c r="K9" s="120" t="s">
        <v>0</v>
      </c>
    </row>
    <row r="10" spans="2:11" ht="15.75" customHeight="1">
      <c r="B10" s="61" t="s">
        <v>86</v>
      </c>
      <c r="C10" s="62"/>
      <c r="D10" s="62"/>
      <c r="E10" s="62"/>
      <c r="F10" s="62"/>
      <c r="G10" s="62"/>
      <c r="J10" s="167">
        <v>138380</v>
      </c>
      <c r="K10" s="11">
        <v>30926</v>
      </c>
    </row>
    <row r="11" spans="2:10" ht="15.75" customHeight="1">
      <c r="B11" s="61"/>
      <c r="C11" s="61"/>
      <c r="D11" s="61"/>
      <c r="E11" s="61"/>
      <c r="F11" s="62"/>
      <c r="G11" s="62"/>
      <c r="J11" s="168"/>
    </row>
    <row r="12" spans="2:11" ht="15.75" customHeight="1">
      <c r="B12" s="2" t="s">
        <v>87</v>
      </c>
      <c r="C12" s="61"/>
      <c r="D12" s="61"/>
      <c r="E12" s="61"/>
      <c r="F12" s="62"/>
      <c r="G12" s="62"/>
      <c r="J12" s="167">
        <v>12507</v>
      </c>
      <c r="K12" s="11">
        <v>62811</v>
      </c>
    </row>
    <row r="13" spans="3:10" ht="15.75" customHeight="1">
      <c r="C13" s="61"/>
      <c r="E13" s="61"/>
      <c r="F13" s="62"/>
      <c r="G13" s="62"/>
      <c r="J13" s="167"/>
    </row>
    <row r="14" spans="2:11" ht="15.75" customHeight="1">
      <c r="B14" s="2" t="s">
        <v>88</v>
      </c>
      <c r="C14" s="61"/>
      <c r="E14" s="61"/>
      <c r="F14" s="62"/>
      <c r="G14" s="62"/>
      <c r="J14" s="167">
        <v>-69186</v>
      </c>
      <c r="K14" s="11">
        <v>-107988</v>
      </c>
    </row>
    <row r="15" spans="2:10" ht="15.75" customHeight="1">
      <c r="B15" s="62"/>
      <c r="C15" s="62"/>
      <c r="D15" s="62"/>
      <c r="E15" s="62"/>
      <c r="F15" s="62"/>
      <c r="G15" s="62"/>
      <c r="J15" s="64"/>
    </row>
    <row r="16" spans="2:11" ht="15.75" customHeight="1">
      <c r="B16" s="1" t="s">
        <v>189</v>
      </c>
      <c r="C16" s="61"/>
      <c r="D16" s="61"/>
      <c r="E16" s="61"/>
      <c r="F16" s="62"/>
      <c r="G16" s="62"/>
      <c r="J16" s="65">
        <f>SUM(J10:J15)</f>
        <v>81701</v>
      </c>
      <c r="K16" s="155">
        <f>SUM(K10:K15)</f>
        <v>-14251</v>
      </c>
    </row>
    <row r="17" spans="2:10" ht="15.75" customHeight="1">
      <c r="B17" s="1"/>
      <c r="C17" s="61"/>
      <c r="D17" s="61"/>
      <c r="E17" s="61"/>
      <c r="F17" s="62"/>
      <c r="G17" s="62"/>
      <c r="J17" s="80"/>
    </row>
    <row r="18" spans="2:11" ht="15.75" customHeight="1">
      <c r="B18" s="1" t="s">
        <v>176</v>
      </c>
      <c r="C18" s="62"/>
      <c r="D18" s="62"/>
      <c r="E18" s="62"/>
      <c r="F18" s="62"/>
      <c r="G18" s="62"/>
      <c r="J18" s="80">
        <v>24137</v>
      </c>
      <c r="K18" s="11">
        <v>38388</v>
      </c>
    </row>
    <row r="19" spans="2:10" ht="15.75" customHeight="1">
      <c r="B19" s="1"/>
      <c r="C19" s="62"/>
      <c r="D19" s="62"/>
      <c r="E19" s="62"/>
      <c r="F19" s="62"/>
      <c r="G19" s="62"/>
      <c r="J19" s="66"/>
    </row>
    <row r="20" spans="2:11" ht="15.75" customHeight="1">
      <c r="B20" s="1" t="s">
        <v>177</v>
      </c>
      <c r="C20" s="62"/>
      <c r="D20" s="62"/>
      <c r="E20" s="62"/>
      <c r="F20" s="62"/>
      <c r="G20" s="62"/>
      <c r="J20" s="67">
        <f>SUM(J16:J18)</f>
        <v>105838</v>
      </c>
      <c r="K20" s="156">
        <f>SUM(K16:K18)</f>
        <v>24137</v>
      </c>
    </row>
    <row r="21" spans="2:10" ht="15.75" customHeight="1">
      <c r="B21" s="1"/>
      <c r="C21" s="62"/>
      <c r="D21" s="62"/>
      <c r="E21" s="62"/>
      <c r="F21" s="62"/>
      <c r="G21" s="62"/>
      <c r="J21" s="80"/>
    </row>
    <row r="22" spans="2:10" ht="15.75" customHeight="1">
      <c r="B22" s="2" t="s">
        <v>175</v>
      </c>
      <c r="C22" s="62"/>
      <c r="D22" s="62"/>
      <c r="E22" s="62"/>
      <c r="F22" s="62"/>
      <c r="G22" s="62"/>
      <c r="J22" s="80"/>
    </row>
    <row r="23" spans="2:11" ht="15.75" customHeight="1">
      <c r="B23" s="1"/>
      <c r="C23" s="62"/>
      <c r="D23" s="62"/>
      <c r="E23" s="62"/>
      <c r="F23" s="62"/>
      <c r="G23" s="62"/>
      <c r="J23" s="176" t="s">
        <v>233</v>
      </c>
      <c r="K23" s="176"/>
    </row>
    <row r="24" spans="2:11" ht="15.75" customHeight="1">
      <c r="B24" s="1"/>
      <c r="C24" s="62"/>
      <c r="D24" s="62"/>
      <c r="E24" s="62"/>
      <c r="F24" s="62"/>
      <c r="G24" s="62"/>
      <c r="J24" s="154" t="s">
        <v>225</v>
      </c>
      <c r="K24" s="154" t="s">
        <v>96</v>
      </c>
    </row>
    <row r="25" spans="2:11" ht="15.75" customHeight="1">
      <c r="B25" s="1"/>
      <c r="C25" s="62"/>
      <c r="D25" s="62"/>
      <c r="E25" s="62"/>
      <c r="F25" s="62"/>
      <c r="G25" s="62"/>
      <c r="J25" s="120" t="s">
        <v>0</v>
      </c>
      <c r="K25" s="120" t="s">
        <v>0</v>
      </c>
    </row>
    <row r="26" spans="2:11" ht="15.75" customHeight="1">
      <c r="B26" s="2" t="s">
        <v>8</v>
      </c>
      <c r="C26" s="62"/>
      <c r="D26" s="62"/>
      <c r="E26" s="62"/>
      <c r="F26" s="62"/>
      <c r="G26" s="62"/>
      <c r="J26" s="166">
        <v>119110</v>
      </c>
      <c r="K26" s="11">
        <v>46266</v>
      </c>
    </row>
    <row r="27" spans="2:11" ht="15.75" customHeight="1">
      <c r="B27" s="2" t="s">
        <v>178</v>
      </c>
      <c r="C27" s="62"/>
      <c r="D27" s="62"/>
      <c r="E27" s="62"/>
      <c r="F27" s="62"/>
      <c r="G27" s="62"/>
      <c r="J27" s="166">
        <v>-10711</v>
      </c>
      <c r="K27" s="11">
        <v>-19250</v>
      </c>
    </row>
    <row r="28" spans="3:10" ht="15.75" customHeight="1">
      <c r="C28" s="62"/>
      <c r="D28" s="62"/>
      <c r="E28" s="62"/>
      <c r="F28" s="62"/>
      <c r="G28" s="62"/>
      <c r="J28" s="80"/>
    </row>
    <row r="29" spans="2:11" ht="15.75" customHeight="1">
      <c r="B29" s="1"/>
      <c r="C29" s="62"/>
      <c r="D29" s="62"/>
      <c r="E29" s="62"/>
      <c r="F29" s="62"/>
      <c r="G29" s="62"/>
      <c r="J29" s="65">
        <f>SUM(J26:J27)</f>
        <v>108399</v>
      </c>
      <c r="K29" s="155">
        <f>SUM(K26:K27)</f>
        <v>27016</v>
      </c>
    </row>
    <row r="30" spans="2:11" ht="15.75" customHeight="1">
      <c r="B30" s="2" t="s">
        <v>179</v>
      </c>
      <c r="C30" s="62"/>
      <c r="D30" s="62"/>
      <c r="E30" s="62"/>
      <c r="F30" s="62"/>
      <c r="G30" s="62"/>
      <c r="J30" s="166">
        <v>-2561</v>
      </c>
      <c r="K30" s="64">
        <v>-2879</v>
      </c>
    </row>
    <row r="31" spans="3:11" ht="15.75" customHeight="1">
      <c r="C31" s="62"/>
      <c r="D31" s="62"/>
      <c r="E31" s="62"/>
      <c r="F31" s="62"/>
      <c r="G31" s="62"/>
      <c r="J31" s="80"/>
      <c r="K31" s="64"/>
    </row>
    <row r="32" spans="2:11" ht="15.75" customHeight="1">
      <c r="B32" s="1"/>
      <c r="C32" s="62"/>
      <c r="D32" s="62"/>
      <c r="E32" s="62"/>
      <c r="F32" s="62"/>
      <c r="G32" s="62"/>
      <c r="J32" s="67">
        <f>SUM(J29:J30)</f>
        <v>105838</v>
      </c>
      <c r="K32" s="156">
        <f>SUM(K29:K30)</f>
        <v>24137</v>
      </c>
    </row>
    <row r="33" spans="2:18" ht="15.75" customHeight="1">
      <c r="B33" s="62"/>
      <c r="C33" s="62"/>
      <c r="D33" s="62"/>
      <c r="E33" s="62"/>
      <c r="F33" s="62"/>
      <c r="G33" s="62"/>
      <c r="K33" s="63"/>
      <c r="R33" s="11"/>
    </row>
    <row r="34" spans="2:11" ht="15.75" customHeight="1">
      <c r="B34" s="175" t="s">
        <v>180</v>
      </c>
      <c r="C34" s="175"/>
      <c r="D34" s="175"/>
      <c r="E34" s="175"/>
      <c r="F34" s="175"/>
      <c r="G34" s="175"/>
      <c r="H34" s="175"/>
      <c r="I34" s="175"/>
      <c r="J34" s="175"/>
      <c r="K34" s="175"/>
    </row>
    <row r="35" spans="2:11" ht="15.75" customHeight="1">
      <c r="B35" s="175"/>
      <c r="C35" s="175"/>
      <c r="D35" s="175"/>
      <c r="E35" s="175"/>
      <c r="F35" s="175"/>
      <c r="G35" s="175"/>
      <c r="H35" s="175"/>
      <c r="I35" s="175"/>
      <c r="J35" s="175"/>
      <c r="K35" s="175"/>
    </row>
    <row r="37" ht="15.75" customHeight="1">
      <c r="B37" s="3"/>
    </row>
    <row r="39" spans="2:11" ht="15.75" customHeight="1">
      <c r="B39" s="140"/>
      <c r="C39" s="17"/>
      <c r="D39" s="17"/>
      <c r="E39" s="17"/>
      <c r="F39" s="17"/>
      <c r="G39" s="17"/>
      <c r="H39" s="17"/>
      <c r="I39" s="17"/>
      <c r="J39" s="17"/>
      <c r="K39" s="19"/>
    </row>
    <row r="40" spans="2:11" ht="15.75" customHeight="1">
      <c r="B40" s="17"/>
      <c r="C40" s="17"/>
      <c r="D40" s="17"/>
      <c r="E40" s="17"/>
      <c r="F40" s="17"/>
      <c r="G40" s="17"/>
      <c r="H40" s="17"/>
      <c r="I40" s="17"/>
      <c r="J40" s="17"/>
      <c r="K40" s="19"/>
    </row>
    <row r="41" spans="2:11" ht="15.75" customHeight="1">
      <c r="B41" s="17"/>
      <c r="C41" s="17"/>
      <c r="D41" s="17"/>
      <c r="E41" s="17"/>
      <c r="F41" s="17"/>
      <c r="G41" s="17"/>
      <c r="H41" s="17"/>
      <c r="I41" s="17"/>
      <c r="J41" s="17"/>
      <c r="K41" s="153"/>
    </row>
    <row r="42" spans="2:11" ht="15.75" customHeight="1">
      <c r="B42" s="17"/>
      <c r="C42" s="17"/>
      <c r="D42" s="17"/>
      <c r="E42" s="17"/>
      <c r="F42" s="17"/>
      <c r="G42" s="17"/>
      <c r="H42" s="17"/>
      <c r="I42" s="17"/>
      <c r="J42" s="17"/>
      <c r="K42" s="20"/>
    </row>
    <row r="43" spans="2:11" ht="15.75" customHeight="1">
      <c r="B43" s="17"/>
      <c r="C43" s="17"/>
      <c r="D43" s="17"/>
      <c r="E43" s="17"/>
      <c r="F43" s="17"/>
      <c r="G43" s="17"/>
      <c r="H43" s="17"/>
      <c r="I43" s="17"/>
      <c r="J43" s="17"/>
      <c r="K43" s="20"/>
    </row>
    <row r="44" spans="2:11" ht="15.75" customHeight="1">
      <c r="B44" s="17"/>
      <c r="C44" s="17"/>
      <c r="D44" s="17"/>
      <c r="E44" s="17"/>
      <c r="F44" s="17"/>
      <c r="G44" s="17"/>
      <c r="H44" s="17"/>
      <c r="I44" s="17"/>
      <c r="J44" s="17"/>
      <c r="K44" s="20"/>
    </row>
    <row r="45" spans="2:11" ht="15.75" customHeight="1">
      <c r="B45" s="17"/>
      <c r="C45" s="17"/>
      <c r="D45" s="17"/>
      <c r="E45" s="17"/>
      <c r="F45" s="17"/>
      <c r="G45" s="17"/>
      <c r="H45" s="17"/>
      <c r="I45" s="17"/>
      <c r="J45" s="17"/>
      <c r="K45" s="50"/>
    </row>
    <row r="46" spans="2:11" ht="15.75" customHeight="1">
      <c r="B46" s="17"/>
      <c r="C46" s="17"/>
      <c r="D46" s="17"/>
      <c r="E46" s="17"/>
      <c r="F46" s="17"/>
      <c r="G46" s="17"/>
      <c r="H46" s="17"/>
      <c r="I46" s="17"/>
      <c r="J46" s="17"/>
      <c r="K46" s="50"/>
    </row>
    <row r="47" spans="2:11" ht="15.75" customHeight="1">
      <c r="B47" s="17"/>
      <c r="C47" s="17"/>
      <c r="D47" s="17"/>
      <c r="E47" s="17"/>
      <c r="F47" s="17"/>
      <c r="G47" s="17"/>
      <c r="H47" s="17"/>
      <c r="I47" s="17"/>
      <c r="J47" s="17"/>
      <c r="K47" s="50"/>
    </row>
    <row r="48" spans="2:11" ht="15.75" customHeight="1">
      <c r="B48" s="17"/>
      <c r="C48" s="17"/>
      <c r="D48" s="17"/>
      <c r="E48" s="17"/>
      <c r="F48" s="17"/>
      <c r="G48" s="17"/>
      <c r="H48" s="17"/>
      <c r="I48" s="17"/>
      <c r="J48" s="17"/>
      <c r="K48" s="50"/>
    </row>
    <row r="49" spans="2:11" ht="15.75" customHeight="1">
      <c r="B49" s="17"/>
      <c r="C49" s="17"/>
      <c r="D49" s="17"/>
      <c r="E49" s="17"/>
      <c r="F49" s="17"/>
      <c r="G49" s="17"/>
      <c r="H49" s="17"/>
      <c r="I49" s="17"/>
      <c r="J49" s="17"/>
      <c r="K49" s="50"/>
    </row>
    <row r="50" spans="2:11" ht="15.75" customHeight="1">
      <c r="B50" s="17"/>
      <c r="C50" s="17"/>
      <c r="D50" s="17"/>
      <c r="E50" s="17"/>
      <c r="F50" s="17"/>
      <c r="G50" s="17"/>
      <c r="H50" s="17"/>
      <c r="I50" s="17"/>
      <c r="J50" s="17"/>
      <c r="K50" s="20"/>
    </row>
    <row r="51" spans="2:11" ht="15.75" customHeight="1">
      <c r="B51" s="17"/>
      <c r="C51" s="17"/>
      <c r="D51" s="17"/>
      <c r="E51" s="17"/>
      <c r="F51" s="17"/>
      <c r="G51" s="17"/>
      <c r="H51" s="17"/>
      <c r="I51" s="17"/>
      <c r="J51" s="17"/>
      <c r="K51" s="20"/>
    </row>
    <row r="52" spans="2:11" ht="15.75" customHeight="1">
      <c r="B52" s="17"/>
      <c r="C52" s="17"/>
      <c r="D52" s="17"/>
      <c r="E52" s="17"/>
      <c r="F52" s="17"/>
      <c r="G52" s="17"/>
      <c r="H52" s="17"/>
      <c r="I52" s="17"/>
      <c r="J52" s="17"/>
      <c r="K52" s="50"/>
    </row>
    <row r="53" spans="2:11" ht="15.75" customHeight="1">
      <c r="B53" s="17"/>
      <c r="C53" s="17"/>
      <c r="D53" s="17"/>
      <c r="E53" s="17"/>
      <c r="F53" s="17"/>
      <c r="G53" s="17"/>
      <c r="H53" s="17"/>
      <c r="I53" s="17"/>
      <c r="J53" s="17"/>
      <c r="K53" s="50"/>
    </row>
    <row r="54" spans="2:11" ht="15.75" customHeight="1">
      <c r="B54" s="17"/>
      <c r="C54" s="17"/>
      <c r="D54" s="17"/>
      <c r="E54" s="17"/>
      <c r="F54" s="17"/>
      <c r="G54" s="17"/>
      <c r="H54" s="17"/>
      <c r="I54" s="17"/>
      <c r="J54" s="17"/>
      <c r="K54" s="153"/>
    </row>
    <row r="55" spans="2:11" ht="15.75" customHeight="1">
      <c r="B55" s="17"/>
      <c r="C55" s="17"/>
      <c r="D55" s="17"/>
      <c r="E55" s="17"/>
      <c r="F55" s="17"/>
      <c r="G55" s="17"/>
      <c r="H55" s="17"/>
      <c r="I55" s="17"/>
      <c r="J55" s="17"/>
      <c r="K55" s="20"/>
    </row>
    <row r="56" spans="2:11" ht="15.75" customHeight="1">
      <c r="B56" s="17"/>
      <c r="C56" s="17"/>
      <c r="D56" s="17"/>
      <c r="E56" s="17"/>
      <c r="F56" s="17"/>
      <c r="G56" s="17"/>
      <c r="H56" s="17"/>
      <c r="I56" s="17"/>
      <c r="J56" s="17"/>
      <c r="K56" s="20"/>
    </row>
    <row r="57" spans="2:11" ht="15.75" customHeight="1">
      <c r="B57" s="17"/>
      <c r="C57" s="17"/>
      <c r="D57" s="17"/>
      <c r="E57" s="17"/>
      <c r="F57" s="17"/>
      <c r="G57" s="17"/>
      <c r="H57" s="17"/>
      <c r="I57" s="17"/>
      <c r="J57" s="17"/>
      <c r="K57" s="50"/>
    </row>
    <row r="58" ht="15.75" customHeight="1">
      <c r="C58" s="1"/>
    </row>
  </sheetData>
  <mergeCells count="3">
    <mergeCell ref="B34:K35"/>
    <mergeCell ref="J7:K7"/>
    <mergeCell ref="J23:K23"/>
  </mergeCells>
  <printOptions/>
  <pageMargins left="0.5" right="0" top="1" bottom="0.5" header="0.25" footer="0.25"/>
  <pageSetup firstPageNumber="5" useFirstPageNumber="1" horizontalDpi="300" verticalDpi="300" orientation="portrait" paperSize="9" scale="95" r:id="rId1"/>
  <headerFooter alignWithMargins="0">
    <oddFooter>&amp;R&amp;"Arial Narrow,Regular"&amp;P</oddFooter>
  </headerFooter>
</worksheet>
</file>

<file path=xl/worksheets/sheet5.xml><?xml version="1.0" encoding="utf-8"?>
<worksheet xmlns="http://schemas.openxmlformats.org/spreadsheetml/2006/main" xmlns:r="http://schemas.openxmlformats.org/officeDocument/2006/relationships">
  <dimension ref="B1:V210"/>
  <sheetViews>
    <sheetView view="pageBreakPreview" zoomScaleSheetLayoutView="100" workbookViewId="0" topLeftCell="B185">
      <selection activeCell="B210" sqref="B210"/>
    </sheetView>
  </sheetViews>
  <sheetFormatPr defaultColWidth="9.140625" defaultRowHeight="15.75" customHeight="1"/>
  <cols>
    <col min="1" max="1" width="9.140625" style="2" customWidth="1"/>
    <col min="2" max="3" width="3.7109375" style="2" customWidth="1"/>
    <col min="4" max="4" width="10.00390625" style="2" customWidth="1"/>
    <col min="5" max="5" width="9.140625" style="2" customWidth="1"/>
    <col min="6" max="9" width="10.57421875" style="2" customWidth="1"/>
    <col min="10" max="10" width="11.57421875" style="2" customWidth="1"/>
    <col min="11" max="12" width="11.7109375" style="2" customWidth="1"/>
    <col min="13" max="15" width="12.7109375" style="2" customWidth="1"/>
    <col min="16" max="16" width="11.7109375" style="2" customWidth="1"/>
    <col min="17" max="16384" width="9.140625" style="2" customWidth="1"/>
  </cols>
  <sheetData>
    <row r="1" spans="2:12" ht="15.75" customHeight="1">
      <c r="B1" s="73" t="s">
        <v>188</v>
      </c>
      <c r="C1" s="73"/>
      <c r="D1" s="73"/>
      <c r="E1" s="73"/>
      <c r="F1" s="73"/>
      <c r="G1" s="73"/>
      <c r="H1" s="73"/>
      <c r="I1" s="73"/>
      <c r="J1" s="73"/>
      <c r="K1" s="73"/>
      <c r="L1" s="73"/>
    </row>
    <row r="2" spans="2:3" ht="15.75" customHeight="1">
      <c r="B2" s="1" t="s">
        <v>222</v>
      </c>
      <c r="C2" s="1"/>
    </row>
    <row r="3" spans="2:3" ht="15.75" customHeight="1">
      <c r="B3" s="145" t="s">
        <v>94</v>
      </c>
      <c r="C3" s="1"/>
    </row>
    <row r="4" spans="2:3" ht="15.75" customHeight="1">
      <c r="B4" s="72"/>
      <c r="C4" s="1"/>
    </row>
    <row r="5" ht="15.75" customHeight="1">
      <c r="B5" s="1" t="s">
        <v>109</v>
      </c>
    </row>
    <row r="7" spans="2:3" ht="15.75" customHeight="1">
      <c r="B7" s="6" t="s">
        <v>1</v>
      </c>
      <c r="C7" s="1" t="s">
        <v>67</v>
      </c>
    </row>
    <row r="8" spans="2:16" ht="15.75" customHeight="1">
      <c r="B8" s="6"/>
      <c r="C8" s="185" t="s">
        <v>216</v>
      </c>
      <c r="D8" s="185"/>
      <c r="E8" s="185"/>
      <c r="F8" s="185"/>
      <c r="G8" s="185"/>
      <c r="H8" s="185"/>
      <c r="I8" s="185"/>
      <c r="J8" s="185"/>
      <c r="K8" s="185"/>
      <c r="L8" s="185"/>
      <c r="M8" s="126"/>
      <c r="N8" s="126"/>
      <c r="O8" s="126"/>
      <c r="P8" s="126"/>
    </row>
    <row r="9" spans="2:16" ht="15.75" customHeight="1">
      <c r="B9" s="6"/>
      <c r="C9" s="185"/>
      <c r="D9" s="185"/>
      <c r="E9" s="185"/>
      <c r="F9" s="185"/>
      <c r="G9" s="185"/>
      <c r="H9" s="185"/>
      <c r="I9" s="185"/>
      <c r="J9" s="185"/>
      <c r="K9" s="185"/>
      <c r="L9" s="185"/>
      <c r="M9" s="126"/>
      <c r="N9" s="126"/>
      <c r="O9" s="126"/>
      <c r="P9" s="126"/>
    </row>
    <row r="10" spans="2:16" ht="15.75" customHeight="1">
      <c r="B10" s="6"/>
      <c r="C10" s="94"/>
      <c r="D10" s="94"/>
      <c r="E10" s="94"/>
      <c r="F10" s="94"/>
      <c r="G10" s="94"/>
      <c r="H10" s="94"/>
      <c r="I10" s="94"/>
      <c r="J10" s="94"/>
      <c r="K10" s="94"/>
      <c r="L10" s="94"/>
      <c r="M10" s="126"/>
      <c r="N10" s="126"/>
      <c r="O10" s="126"/>
      <c r="P10" s="126"/>
    </row>
    <row r="11" spans="2:16" ht="15.75" customHeight="1">
      <c r="B11" s="6"/>
      <c r="C11" s="186" t="s">
        <v>194</v>
      </c>
      <c r="D11" s="186"/>
      <c r="E11" s="186"/>
      <c r="F11" s="186"/>
      <c r="G11" s="186"/>
      <c r="H11" s="186"/>
      <c r="I11" s="186"/>
      <c r="J11" s="186"/>
      <c r="K11" s="186"/>
      <c r="L11" s="186"/>
      <c r="M11" s="126"/>
      <c r="N11" s="126"/>
      <c r="O11" s="126"/>
      <c r="P11" s="126"/>
    </row>
    <row r="12" spans="2:16" ht="15.75" customHeight="1">
      <c r="B12" s="6"/>
      <c r="C12" s="186"/>
      <c r="D12" s="186"/>
      <c r="E12" s="186"/>
      <c r="F12" s="186"/>
      <c r="G12" s="186"/>
      <c r="H12" s="186"/>
      <c r="I12" s="186"/>
      <c r="J12" s="186"/>
      <c r="K12" s="186"/>
      <c r="L12" s="186"/>
      <c r="M12" s="126"/>
      <c r="N12" s="126"/>
      <c r="O12" s="126"/>
      <c r="P12" s="126"/>
    </row>
    <row r="13" spans="2:16" ht="15.75" customHeight="1">
      <c r="B13" s="6"/>
      <c r="C13" s="186"/>
      <c r="D13" s="186"/>
      <c r="E13" s="186"/>
      <c r="F13" s="186"/>
      <c r="G13" s="186"/>
      <c r="H13" s="186"/>
      <c r="I13" s="186"/>
      <c r="J13" s="186"/>
      <c r="K13" s="186"/>
      <c r="L13" s="186"/>
      <c r="M13" s="126"/>
      <c r="N13" s="126"/>
      <c r="O13" s="126"/>
      <c r="P13" s="126"/>
    </row>
    <row r="14" spans="2:16" ht="15.75" customHeight="1">
      <c r="B14" s="6"/>
      <c r="C14" s="186"/>
      <c r="D14" s="186"/>
      <c r="E14" s="186"/>
      <c r="F14" s="186"/>
      <c r="G14" s="186"/>
      <c r="H14" s="186"/>
      <c r="I14" s="186"/>
      <c r="J14" s="186"/>
      <c r="K14" s="186"/>
      <c r="L14" s="186"/>
      <c r="M14" s="126"/>
      <c r="N14" s="126"/>
      <c r="O14" s="126"/>
      <c r="P14" s="126"/>
    </row>
    <row r="15" spans="2:16" ht="15.75" customHeight="1">
      <c r="B15" s="6"/>
      <c r="C15" s="95"/>
      <c r="D15" s="95"/>
      <c r="E15" s="95"/>
      <c r="F15" s="95"/>
      <c r="G15" s="95"/>
      <c r="H15" s="95"/>
      <c r="I15" s="95"/>
      <c r="J15" s="95"/>
      <c r="K15" s="95"/>
      <c r="L15" s="95"/>
      <c r="M15" s="126"/>
      <c r="N15" s="126"/>
      <c r="O15" s="126"/>
      <c r="P15" s="126"/>
    </row>
    <row r="16" spans="3:16" ht="15.75" customHeight="1">
      <c r="C16" s="185" t="s">
        <v>195</v>
      </c>
      <c r="D16" s="185"/>
      <c r="E16" s="185"/>
      <c r="F16" s="185"/>
      <c r="G16" s="185"/>
      <c r="H16" s="185"/>
      <c r="I16" s="185"/>
      <c r="J16" s="185"/>
      <c r="K16" s="185"/>
      <c r="L16" s="185"/>
      <c r="M16" s="126"/>
      <c r="N16" s="126"/>
      <c r="O16" s="126"/>
      <c r="P16" s="126"/>
    </row>
    <row r="17" spans="3:12" ht="15.75" customHeight="1">
      <c r="C17" s="185"/>
      <c r="D17" s="185"/>
      <c r="E17" s="185"/>
      <c r="F17" s="185"/>
      <c r="G17" s="185"/>
      <c r="H17" s="185"/>
      <c r="I17" s="185"/>
      <c r="J17" s="185"/>
      <c r="K17" s="185"/>
      <c r="L17" s="185"/>
    </row>
    <row r="18" spans="3:12" ht="15.75" customHeight="1">
      <c r="C18" s="185"/>
      <c r="D18" s="185"/>
      <c r="E18" s="185"/>
      <c r="F18" s="185"/>
      <c r="G18" s="185"/>
      <c r="H18" s="185"/>
      <c r="I18" s="185"/>
      <c r="J18" s="185"/>
      <c r="K18" s="185"/>
      <c r="L18" s="185"/>
    </row>
    <row r="19" spans="3:12" ht="15.75" customHeight="1">
      <c r="C19" s="90"/>
      <c r="D19" s="90"/>
      <c r="E19" s="90"/>
      <c r="F19" s="90"/>
      <c r="G19" s="90"/>
      <c r="H19" s="90"/>
      <c r="I19" s="90"/>
      <c r="J19" s="90"/>
      <c r="K19" s="90"/>
      <c r="L19" s="90"/>
    </row>
    <row r="20" spans="2:12" ht="15.75" customHeight="1">
      <c r="B20" s="6" t="s">
        <v>4</v>
      </c>
      <c r="C20" s="98" t="s">
        <v>113</v>
      </c>
      <c r="D20" s="96"/>
      <c r="E20" s="96"/>
      <c r="F20" s="96"/>
      <c r="G20" s="96"/>
      <c r="H20" s="96"/>
      <c r="I20" s="96"/>
      <c r="J20" s="94"/>
      <c r="K20" s="94"/>
      <c r="L20" s="94"/>
    </row>
    <row r="21" spans="3:12" ht="15.75" customHeight="1">
      <c r="C21" s="97" t="s">
        <v>110</v>
      </c>
      <c r="D21" s="94"/>
      <c r="E21" s="94"/>
      <c r="F21" s="94"/>
      <c r="G21" s="94"/>
      <c r="H21" s="94"/>
      <c r="I21" s="94"/>
      <c r="J21" s="94"/>
      <c r="K21" s="94"/>
      <c r="L21" s="94"/>
    </row>
    <row r="23" spans="2:3" ht="15.75" customHeight="1">
      <c r="B23" s="6" t="s">
        <v>6</v>
      </c>
      <c r="C23" s="1" t="s">
        <v>114</v>
      </c>
    </row>
    <row r="24" spans="3:11" ht="15.75" customHeight="1">
      <c r="C24" s="2" t="s">
        <v>196</v>
      </c>
      <c r="K24" s="5"/>
    </row>
    <row r="26" spans="2:3" ht="15.75" customHeight="1">
      <c r="B26" s="6" t="s">
        <v>111</v>
      </c>
      <c r="C26" s="1" t="s">
        <v>68</v>
      </c>
    </row>
    <row r="27" ht="15.75" customHeight="1">
      <c r="C27" s="1" t="s">
        <v>70</v>
      </c>
    </row>
    <row r="28" spans="3:12" ht="15.75" customHeight="1">
      <c r="C28" s="179" t="s">
        <v>234</v>
      </c>
      <c r="D28" s="179"/>
      <c r="E28" s="179"/>
      <c r="F28" s="179"/>
      <c r="G28" s="179"/>
      <c r="H28" s="179"/>
      <c r="I28" s="179"/>
      <c r="J28" s="179"/>
      <c r="K28" s="179"/>
      <c r="L28" s="179"/>
    </row>
    <row r="29" spans="3:12" ht="15.75" customHeight="1">
      <c r="C29" s="179"/>
      <c r="D29" s="179"/>
      <c r="E29" s="179"/>
      <c r="F29" s="179"/>
      <c r="G29" s="179"/>
      <c r="H29" s="179"/>
      <c r="I29" s="179"/>
      <c r="J29" s="179"/>
      <c r="K29" s="179"/>
      <c r="L29" s="179"/>
    </row>
    <row r="30" spans="3:12" ht="15.75" customHeight="1">
      <c r="C30" s="21"/>
      <c r="D30" s="21"/>
      <c r="E30" s="21"/>
      <c r="F30" s="21"/>
      <c r="G30" s="21"/>
      <c r="H30" s="21"/>
      <c r="I30" s="21"/>
      <c r="J30" s="21"/>
      <c r="K30" s="21"/>
      <c r="L30" s="21"/>
    </row>
    <row r="31" spans="2:3" ht="15.75" customHeight="1">
      <c r="B31" s="6" t="s">
        <v>12</v>
      </c>
      <c r="C31" s="1" t="s">
        <v>91</v>
      </c>
    </row>
    <row r="32" spans="2:3" ht="15.75" customHeight="1">
      <c r="B32" s="6"/>
      <c r="C32" s="1" t="s">
        <v>69</v>
      </c>
    </row>
    <row r="33" spans="3:12" ht="15.75" customHeight="1">
      <c r="C33" s="179" t="s">
        <v>197</v>
      </c>
      <c r="D33" s="179"/>
      <c r="E33" s="179"/>
      <c r="F33" s="179"/>
      <c r="G33" s="179"/>
      <c r="H33" s="179"/>
      <c r="I33" s="179"/>
      <c r="J33" s="179"/>
      <c r="K33" s="179"/>
      <c r="L33" s="179"/>
    </row>
    <row r="34" spans="3:12" ht="15.75" customHeight="1">
      <c r="C34" s="179"/>
      <c r="D34" s="179"/>
      <c r="E34" s="179"/>
      <c r="F34" s="179"/>
      <c r="G34" s="179"/>
      <c r="H34" s="179"/>
      <c r="I34" s="179"/>
      <c r="J34" s="179"/>
      <c r="K34" s="179"/>
      <c r="L34" s="179"/>
    </row>
    <row r="35" spans="2:3" ht="15.75" customHeight="1">
      <c r="B35" s="93"/>
      <c r="C35" s="1"/>
    </row>
    <row r="36" spans="2:3" ht="15.75" customHeight="1">
      <c r="B36" s="6" t="s">
        <v>13</v>
      </c>
      <c r="C36" s="1" t="s">
        <v>112</v>
      </c>
    </row>
    <row r="37" spans="3:12" ht="15.75" customHeight="1">
      <c r="C37" s="21" t="s">
        <v>115</v>
      </c>
      <c r="D37" s="21"/>
      <c r="E37" s="21"/>
      <c r="F37" s="21"/>
      <c r="G37" s="21"/>
      <c r="H37" s="21"/>
      <c r="I37" s="21"/>
      <c r="J37" s="21"/>
      <c r="K37" s="21"/>
      <c r="L37" s="21"/>
    </row>
    <row r="39" spans="2:3" ht="15.75" customHeight="1">
      <c r="B39" s="6" t="s">
        <v>14</v>
      </c>
      <c r="C39" s="1" t="s">
        <v>71</v>
      </c>
    </row>
    <row r="40" ht="15.75" customHeight="1">
      <c r="C40" s="2" t="s">
        <v>100</v>
      </c>
    </row>
    <row r="42" spans="2:3" ht="15.75" customHeight="1">
      <c r="B42" s="6" t="s">
        <v>16</v>
      </c>
      <c r="C42" s="83" t="s">
        <v>117</v>
      </c>
    </row>
    <row r="43" spans="6:12" ht="15.75" customHeight="1">
      <c r="F43" s="76" t="s">
        <v>108</v>
      </c>
      <c r="G43" s="69"/>
      <c r="H43" s="68"/>
      <c r="I43" s="68"/>
      <c r="J43" s="76" t="s">
        <v>106</v>
      </c>
      <c r="K43" s="76"/>
      <c r="L43" s="68"/>
    </row>
    <row r="44" spans="6:12" ht="15.75" customHeight="1">
      <c r="F44" s="76" t="s">
        <v>55</v>
      </c>
      <c r="G44" s="76"/>
      <c r="H44" s="76" t="s">
        <v>57</v>
      </c>
      <c r="I44" s="76"/>
      <c r="J44" s="76" t="s">
        <v>107</v>
      </c>
      <c r="K44" s="76" t="s">
        <v>59</v>
      </c>
      <c r="L44" s="76"/>
    </row>
    <row r="45" spans="6:12" ht="15.75" customHeight="1">
      <c r="F45" s="76" t="s">
        <v>56</v>
      </c>
      <c r="G45" s="76" t="s">
        <v>26</v>
      </c>
      <c r="H45" s="75" t="s">
        <v>58</v>
      </c>
      <c r="I45" s="76" t="s">
        <v>27</v>
      </c>
      <c r="J45" s="76" t="s">
        <v>61</v>
      </c>
      <c r="K45" s="76" t="s">
        <v>60</v>
      </c>
      <c r="L45" s="76" t="s">
        <v>52</v>
      </c>
    </row>
    <row r="46" spans="6:12" ht="15.75" customHeight="1">
      <c r="F46" s="79" t="s">
        <v>0</v>
      </c>
      <c r="G46" s="79" t="s">
        <v>0</v>
      </c>
      <c r="H46" s="79" t="s">
        <v>0</v>
      </c>
      <c r="I46" s="79" t="s">
        <v>0</v>
      </c>
      <c r="J46" s="79" t="s">
        <v>0</v>
      </c>
      <c r="K46" s="79" t="s">
        <v>0</v>
      </c>
      <c r="L46" s="79" t="s">
        <v>0</v>
      </c>
    </row>
    <row r="47" spans="3:12" ht="15.75" customHeight="1">
      <c r="C47" s="1" t="s">
        <v>235</v>
      </c>
      <c r="F47" s="68"/>
      <c r="G47" s="68"/>
      <c r="H47" s="68"/>
      <c r="I47" s="68"/>
      <c r="J47" s="68"/>
      <c r="K47" s="68"/>
      <c r="L47" s="68"/>
    </row>
    <row r="48" spans="3:12" ht="15.75" customHeight="1">
      <c r="C48" s="2" t="s">
        <v>51</v>
      </c>
      <c r="F48" s="163">
        <v>152042</v>
      </c>
      <c r="G48" s="163">
        <v>0</v>
      </c>
      <c r="H48" s="163">
        <v>21566</v>
      </c>
      <c r="I48" s="163">
        <v>517</v>
      </c>
      <c r="J48" s="163">
        <v>2953</v>
      </c>
      <c r="K48" s="163">
        <v>0</v>
      </c>
      <c r="L48" s="163">
        <f>SUM(F48:K48)</f>
        <v>177078</v>
      </c>
    </row>
    <row r="49" spans="6:12" ht="15.75" customHeight="1">
      <c r="F49" s="164"/>
      <c r="G49" s="164"/>
      <c r="H49" s="164"/>
      <c r="I49" s="164"/>
      <c r="J49" s="164"/>
      <c r="K49" s="164"/>
      <c r="L49" s="164"/>
    </row>
    <row r="50" spans="3:12" ht="15.75" customHeight="1">
      <c r="C50" s="2" t="s">
        <v>90</v>
      </c>
      <c r="F50" s="18">
        <v>33268</v>
      </c>
      <c r="G50" s="18">
        <v>17</v>
      </c>
      <c r="H50" s="18">
        <v>367</v>
      </c>
      <c r="I50" s="18">
        <v>7068</v>
      </c>
      <c r="J50" s="18">
        <v>-9260</v>
      </c>
      <c r="K50" s="18">
        <v>0</v>
      </c>
      <c r="L50" s="164">
        <f>SUM(F50:K50)</f>
        <v>31460</v>
      </c>
    </row>
    <row r="51" spans="3:12" ht="15.75" customHeight="1">
      <c r="C51" s="2" t="s">
        <v>116</v>
      </c>
      <c r="F51" s="18">
        <v>-1767</v>
      </c>
      <c r="G51" s="18">
        <v>0</v>
      </c>
      <c r="H51" s="18">
        <v>-270</v>
      </c>
      <c r="I51" s="18">
        <v>-3577</v>
      </c>
      <c r="J51" s="18">
        <v>-26</v>
      </c>
      <c r="K51" s="18">
        <v>0</v>
      </c>
      <c r="L51" s="164">
        <f>SUM(F51:K51)</f>
        <v>-5640</v>
      </c>
    </row>
    <row r="52" spans="3:12" ht="15.75" customHeight="1">
      <c r="C52" s="2" t="s">
        <v>72</v>
      </c>
      <c r="F52" s="164"/>
      <c r="G52" s="164"/>
      <c r="H52" s="164"/>
      <c r="I52" s="164"/>
      <c r="J52" s="164"/>
      <c r="K52" s="164"/>
      <c r="L52" s="164">
        <f>SUM(F52:K52)</f>
        <v>0</v>
      </c>
    </row>
    <row r="53" spans="3:12" ht="15.75" customHeight="1">
      <c r="C53" s="44" t="s">
        <v>73</v>
      </c>
      <c r="F53" s="164"/>
      <c r="G53" s="164">
        <v>2247</v>
      </c>
      <c r="H53" s="164"/>
      <c r="I53" s="164">
        <v>973</v>
      </c>
      <c r="J53" s="164"/>
      <c r="K53" s="164"/>
      <c r="L53" s="164">
        <f>SUM(F53:K53)</f>
        <v>3220</v>
      </c>
    </row>
    <row r="54" spans="3:12" ht="15.75" customHeight="1">
      <c r="C54" s="2" t="s">
        <v>103</v>
      </c>
      <c r="F54" s="48">
        <f aca="true" t="shared" si="0" ref="F54:L54">SUM(F50:F53)</f>
        <v>31501</v>
      </c>
      <c r="G54" s="48">
        <f t="shared" si="0"/>
        <v>2264</v>
      </c>
      <c r="H54" s="48">
        <f t="shared" si="0"/>
        <v>97</v>
      </c>
      <c r="I54" s="48">
        <f t="shared" si="0"/>
        <v>4464</v>
      </c>
      <c r="J54" s="48">
        <f t="shared" si="0"/>
        <v>-9286</v>
      </c>
      <c r="K54" s="48">
        <f t="shared" si="0"/>
        <v>0</v>
      </c>
      <c r="L54" s="48">
        <f t="shared" si="0"/>
        <v>29040</v>
      </c>
    </row>
    <row r="55" spans="6:12" ht="15.75" customHeight="1">
      <c r="F55" s="11"/>
      <c r="G55" s="11"/>
      <c r="H55" s="11"/>
      <c r="I55" s="11"/>
      <c r="J55" s="11"/>
      <c r="K55" s="11"/>
      <c r="L55" s="19"/>
    </row>
    <row r="56" spans="2:12" ht="15.75" customHeight="1">
      <c r="B56" s="6"/>
      <c r="C56" s="1" t="s">
        <v>236</v>
      </c>
      <c r="F56" s="68"/>
      <c r="G56" s="68"/>
      <c r="H56" s="68"/>
      <c r="I56" s="68"/>
      <c r="J56" s="68"/>
      <c r="K56" s="68"/>
      <c r="L56" s="68"/>
    </row>
    <row r="57" spans="3:12" ht="15.75" customHeight="1">
      <c r="C57" s="2" t="s">
        <v>51</v>
      </c>
      <c r="F57" s="51">
        <v>178341</v>
      </c>
      <c r="G57" s="51">
        <v>0</v>
      </c>
      <c r="H57" s="51">
        <v>24648</v>
      </c>
      <c r="I57" s="51">
        <v>350</v>
      </c>
      <c r="J57" s="51">
        <v>6968</v>
      </c>
      <c r="K57" s="51">
        <v>0</v>
      </c>
      <c r="L57" s="51">
        <f>SUM(F57:K57)</f>
        <v>210307</v>
      </c>
    </row>
    <row r="58" spans="6:12" ht="15.75" customHeight="1">
      <c r="F58" s="11"/>
      <c r="G58" s="11"/>
      <c r="H58" s="11"/>
      <c r="I58" s="11"/>
      <c r="J58" s="11"/>
      <c r="K58" s="11"/>
      <c r="L58" s="11"/>
    </row>
    <row r="59" spans="3:12" ht="15.75" customHeight="1">
      <c r="C59" s="2" t="s">
        <v>90</v>
      </c>
      <c r="F59" s="19">
        <v>-27128</v>
      </c>
      <c r="G59" s="19">
        <v>-14</v>
      </c>
      <c r="H59" s="19">
        <v>1269</v>
      </c>
      <c r="I59" s="19">
        <v>-49775</v>
      </c>
      <c r="J59" s="19">
        <v>677</v>
      </c>
      <c r="K59" s="19">
        <v>-41</v>
      </c>
      <c r="L59" s="11">
        <f>SUM(F59:K59)</f>
        <v>-75012</v>
      </c>
    </row>
    <row r="60" spans="3:12" ht="15.75" customHeight="1">
      <c r="C60" s="2" t="s">
        <v>116</v>
      </c>
      <c r="F60" s="19">
        <v>-4092</v>
      </c>
      <c r="G60" s="19">
        <v>-17</v>
      </c>
      <c r="H60" s="19">
        <v>-42</v>
      </c>
      <c r="I60" s="19">
        <v>-6505</v>
      </c>
      <c r="J60" s="19">
        <v>0</v>
      </c>
      <c r="K60" s="19">
        <v>0</v>
      </c>
      <c r="L60" s="11">
        <f>SUM(F60:K60)</f>
        <v>-10656</v>
      </c>
    </row>
    <row r="61" spans="2:12" ht="15.75" customHeight="1">
      <c r="B61" s="6"/>
      <c r="C61" s="2" t="s">
        <v>72</v>
      </c>
      <c r="F61" s="11"/>
      <c r="G61" s="11">
        <v>2557</v>
      </c>
      <c r="H61" s="11"/>
      <c r="I61" s="11">
        <v>-855</v>
      </c>
      <c r="J61" s="11"/>
      <c r="K61" s="11"/>
      <c r="L61" s="11">
        <f>SUM(F61:K61)</f>
        <v>1702</v>
      </c>
    </row>
    <row r="62" spans="2:12" ht="15.75" customHeight="1">
      <c r="B62" s="6"/>
      <c r="C62" s="44" t="s">
        <v>73</v>
      </c>
      <c r="F62" s="11"/>
      <c r="G62" s="11"/>
      <c r="H62" s="11"/>
      <c r="I62" s="11"/>
      <c r="J62" s="11"/>
      <c r="K62" s="11"/>
      <c r="L62" s="11">
        <f>SUM(F62:K62)</f>
        <v>0</v>
      </c>
    </row>
    <row r="63" spans="2:12" ht="15.75" customHeight="1">
      <c r="B63" s="6"/>
      <c r="C63" s="2" t="s">
        <v>103</v>
      </c>
      <c r="F63" s="82">
        <f>SUM(F59:F62)</f>
        <v>-31220</v>
      </c>
      <c r="G63" s="82">
        <f aca="true" t="shared" si="1" ref="G63:L63">SUM(G59:G62)</f>
        <v>2526</v>
      </c>
      <c r="H63" s="82">
        <f t="shared" si="1"/>
        <v>1227</v>
      </c>
      <c r="I63" s="82">
        <f t="shared" si="1"/>
        <v>-57135</v>
      </c>
      <c r="J63" s="82">
        <f t="shared" si="1"/>
        <v>677</v>
      </c>
      <c r="K63" s="82">
        <f t="shared" si="1"/>
        <v>-41</v>
      </c>
      <c r="L63" s="82">
        <f t="shared" si="1"/>
        <v>-83966</v>
      </c>
    </row>
    <row r="64" spans="6:12" ht="15.75" customHeight="1">
      <c r="F64" s="11"/>
      <c r="G64" s="11"/>
      <c r="H64" s="11"/>
      <c r="I64" s="11"/>
      <c r="J64" s="11"/>
      <c r="K64" s="11"/>
      <c r="L64" s="19"/>
    </row>
    <row r="65" spans="2:3" ht="15.75" customHeight="1">
      <c r="B65" s="6" t="s">
        <v>118</v>
      </c>
      <c r="C65" s="1" t="s">
        <v>74</v>
      </c>
    </row>
    <row r="66" spans="3:12" ht="15.75" customHeight="1">
      <c r="C66" s="179" t="s">
        <v>198</v>
      </c>
      <c r="D66" s="179"/>
      <c r="E66" s="179"/>
      <c r="F66" s="179"/>
      <c r="G66" s="179"/>
      <c r="H66" s="179"/>
      <c r="I66" s="179"/>
      <c r="J66" s="179"/>
      <c r="K66" s="179"/>
      <c r="L66" s="179"/>
    </row>
    <row r="67" spans="3:12" ht="15.75" customHeight="1">
      <c r="C67" s="179"/>
      <c r="D67" s="179"/>
      <c r="E67" s="179"/>
      <c r="F67" s="179"/>
      <c r="G67" s="179"/>
      <c r="H67" s="179"/>
      <c r="I67" s="179"/>
      <c r="J67" s="179"/>
      <c r="K67" s="179"/>
      <c r="L67" s="179"/>
    </row>
    <row r="69" spans="2:3" ht="15.75" customHeight="1">
      <c r="B69" s="6" t="s">
        <v>17</v>
      </c>
      <c r="C69" s="1" t="s">
        <v>119</v>
      </c>
    </row>
    <row r="70" spans="3:22" ht="15.75" customHeight="1">
      <c r="C70" s="81" t="s">
        <v>199</v>
      </c>
      <c r="D70" s="81"/>
      <c r="E70" s="81"/>
      <c r="F70" s="81"/>
      <c r="G70" s="81"/>
      <c r="H70" s="81"/>
      <c r="I70" s="81"/>
      <c r="J70" s="81"/>
      <c r="K70" s="81"/>
      <c r="L70" s="81"/>
      <c r="N70" s="91"/>
      <c r="O70" s="91"/>
      <c r="P70" s="91"/>
      <c r="Q70" s="91"/>
      <c r="R70" s="91"/>
      <c r="S70" s="91"/>
      <c r="T70" s="91"/>
      <c r="U70" s="91"/>
      <c r="V70" s="91"/>
    </row>
    <row r="71" spans="14:22" ht="15.75" customHeight="1">
      <c r="N71" s="91"/>
      <c r="O71" s="91"/>
      <c r="P71" s="91"/>
      <c r="Q71" s="91"/>
      <c r="R71" s="91"/>
      <c r="S71" s="91"/>
      <c r="T71" s="91"/>
      <c r="U71" s="91"/>
      <c r="V71" s="91"/>
    </row>
    <row r="72" spans="2:22" ht="15.75" customHeight="1">
      <c r="B72" s="6" t="s">
        <v>18</v>
      </c>
      <c r="C72" s="1" t="s">
        <v>120</v>
      </c>
      <c r="N72" s="91"/>
      <c r="O72" s="91"/>
      <c r="P72" s="91"/>
      <c r="Q72" s="91"/>
      <c r="R72" s="91"/>
      <c r="S72" s="91"/>
      <c r="T72" s="91"/>
      <c r="U72" s="91"/>
      <c r="V72" s="91"/>
    </row>
    <row r="73" spans="2:12" ht="15.75" customHeight="1">
      <c r="B73" s="6"/>
      <c r="C73" s="179" t="s">
        <v>237</v>
      </c>
      <c r="D73" s="179"/>
      <c r="E73" s="179"/>
      <c r="F73" s="179"/>
      <c r="G73" s="179"/>
      <c r="H73" s="179"/>
      <c r="I73" s="179"/>
      <c r="J73" s="179"/>
      <c r="K73" s="179"/>
      <c r="L73" s="179"/>
    </row>
    <row r="74" spans="2:12" ht="15.75" customHeight="1">
      <c r="B74" s="6"/>
      <c r="C74" s="179"/>
      <c r="D74" s="179"/>
      <c r="E74" s="179"/>
      <c r="F74" s="179"/>
      <c r="G74" s="179"/>
      <c r="H74" s="179"/>
      <c r="I74" s="179"/>
      <c r="J74" s="179"/>
      <c r="K74" s="179"/>
      <c r="L74" s="179"/>
    </row>
    <row r="75" spans="2:12" ht="15.75" customHeight="1">
      <c r="B75" s="6"/>
      <c r="C75" s="179"/>
      <c r="D75" s="179"/>
      <c r="E75" s="179"/>
      <c r="F75" s="179"/>
      <c r="G75" s="179"/>
      <c r="H75" s="179"/>
      <c r="I75" s="179"/>
      <c r="J75" s="179"/>
      <c r="K75" s="179"/>
      <c r="L75" s="179"/>
    </row>
    <row r="76" spans="2:12" ht="15.75" customHeight="1">
      <c r="B76" s="6"/>
      <c r="C76" s="92"/>
      <c r="D76" s="92"/>
      <c r="E76" s="92"/>
      <c r="F76" s="92"/>
      <c r="G76" s="92"/>
      <c r="H76" s="92"/>
      <c r="I76" s="92"/>
      <c r="J76" s="92"/>
      <c r="K76" s="118">
        <v>2003</v>
      </c>
      <c r="L76" s="118">
        <v>2002</v>
      </c>
    </row>
    <row r="77" spans="2:12" ht="15.75" customHeight="1">
      <c r="B77" s="6"/>
      <c r="C77" s="92"/>
      <c r="D77" s="92"/>
      <c r="E77" s="92"/>
      <c r="F77" s="92"/>
      <c r="G77" s="92"/>
      <c r="H77" s="92"/>
      <c r="I77" s="92"/>
      <c r="J77" s="92"/>
      <c r="K77" s="118" t="s">
        <v>0</v>
      </c>
      <c r="L77" s="118" t="s">
        <v>0</v>
      </c>
    </row>
    <row r="78" spans="2:12" ht="15.75" customHeight="1">
      <c r="B78" s="6"/>
      <c r="C78" s="21" t="s">
        <v>200</v>
      </c>
      <c r="D78" s="21"/>
      <c r="E78" s="92"/>
      <c r="F78" s="92"/>
      <c r="G78" s="92"/>
      <c r="H78" s="92"/>
      <c r="I78" s="92"/>
      <c r="J78" s="92"/>
      <c r="K78" s="92"/>
      <c r="L78" s="92"/>
    </row>
    <row r="79" spans="2:12" ht="15.75" customHeight="1">
      <c r="B79" s="6"/>
      <c r="C79" s="21"/>
      <c r="D79" s="21" t="s">
        <v>243</v>
      </c>
      <c r="E79" s="92"/>
      <c r="F79" s="92"/>
      <c r="G79" s="92"/>
      <c r="H79" s="92"/>
      <c r="I79" s="92"/>
      <c r="J79" s="92"/>
      <c r="K79" s="28">
        <v>-2100</v>
      </c>
      <c r="L79" s="28">
        <v>3154</v>
      </c>
    </row>
    <row r="80" spans="2:12" ht="15.75" customHeight="1" thickBot="1">
      <c r="B80" s="6"/>
      <c r="C80" s="92"/>
      <c r="D80" s="21" t="s">
        <v>244</v>
      </c>
      <c r="E80" s="92"/>
      <c r="F80" s="92"/>
      <c r="G80" s="92"/>
      <c r="H80" s="92"/>
      <c r="I80" s="92"/>
      <c r="J80" s="92"/>
      <c r="K80" s="159">
        <v>2953</v>
      </c>
      <c r="L80" s="159">
        <v>9450</v>
      </c>
    </row>
    <row r="81" spans="2:12" ht="15.75" customHeight="1" thickTop="1">
      <c r="B81" s="6"/>
      <c r="C81" s="14" t="s">
        <v>201</v>
      </c>
      <c r="D81" s="14"/>
      <c r="E81" s="14"/>
      <c r="F81" s="14"/>
      <c r="G81" s="14"/>
      <c r="H81" s="14"/>
      <c r="I81" s="14"/>
      <c r="J81" s="14"/>
      <c r="K81" s="14"/>
      <c r="L81" s="14"/>
    </row>
    <row r="82" spans="2:12" ht="15.75" customHeight="1">
      <c r="B82" s="6"/>
      <c r="C82" s="14"/>
      <c r="D82" s="21" t="s">
        <v>243</v>
      </c>
      <c r="E82" s="14"/>
      <c r="F82" s="14"/>
      <c r="G82" s="14"/>
      <c r="H82" s="14"/>
      <c r="I82" s="14"/>
      <c r="J82" s="14"/>
      <c r="K82" s="28">
        <v>-1857</v>
      </c>
      <c r="L82" s="28">
        <v>-454</v>
      </c>
    </row>
    <row r="83" spans="2:12" ht="15.75" customHeight="1">
      <c r="B83" s="6"/>
      <c r="C83" s="14"/>
      <c r="D83" s="21" t="s">
        <v>244</v>
      </c>
      <c r="E83" s="14"/>
      <c r="F83" s="14"/>
      <c r="G83" s="14"/>
      <c r="H83" s="14"/>
      <c r="I83" s="14"/>
      <c r="J83" s="14"/>
      <c r="K83" s="28">
        <v>-9260</v>
      </c>
      <c r="L83" s="28">
        <v>677</v>
      </c>
    </row>
    <row r="84" spans="2:12" ht="15.75" customHeight="1">
      <c r="B84" s="6"/>
      <c r="C84" s="14" t="s">
        <v>245</v>
      </c>
      <c r="D84" s="21"/>
      <c r="E84" s="14"/>
      <c r="F84" s="14"/>
      <c r="G84" s="14"/>
      <c r="H84" s="14"/>
      <c r="I84" s="14"/>
      <c r="J84" s="14"/>
      <c r="K84" s="14"/>
      <c r="L84" s="14"/>
    </row>
    <row r="85" spans="2:12" ht="15.75" customHeight="1">
      <c r="B85" s="6"/>
      <c r="C85" s="14"/>
      <c r="D85" s="21" t="s">
        <v>202</v>
      </c>
      <c r="E85" s="14"/>
      <c r="F85" s="14"/>
      <c r="G85" s="14"/>
      <c r="H85" s="14"/>
      <c r="I85" s="14"/>
      <c r="J85" s="14"/>
      <c r="K85" s="158">
        <v>0</v>
      </c>
      <c r="L85" s="158">
        <v>0</v>
      </c>
    </row>
    <row r="86" spans="2:12" ht="15.75" customHeight="1">
      <c r="B86" s="6"/>
      <c r="C86" s="14"/>
      <c r="D86" s="21" t="s">
        <v>203</v>
      </c>
      <c r="E86" s="14"/>
      <c r="F86" s="14"/>
      <c r="G86" s="14"/>
      <c r="H86" s="14"/>
      <c r="I86" s="14"/>
      <c r="J86" s="14"/>
      <c r="K86" s="158">
        <v>6460</v>
      </c>
      <c r="L86" s="158">
        <v>0</v>
      </c>
    </row>
    <row r="87" spans="2:12" ht="15.75" customHeight="1">
      <c r="B87" s="6"/>
      <c r="C87" s="14"/>
      <c r="D87" s="21" t="s">
        <v>204</v>
      </c>
      <c r="E87" s="14"/>
      <c r="F87" s="14"/>
      <c r="G87" s="14"/>
      <c r="H87" s="14"/>
      <c r="I87" s="14"/>
      <c r="J87" s="14"/>
      <c r="K87" s="158">
        <v>0</v>
      </c>
      <c r="L87" s="158">
        <v>0</v>
      </c>
    </row>
    <row r="88" spans="2:12" ht="15.75" customHeight="1">
      <c r="B88" s="6"/>
      <c r="C88" s="14" t="s">
        <v>215</v>
      </c>
      <c r="D88" s="21"/>
      <c r="E88" s="14"/>
      <c r="F88" s="14"/>
      <c r="G88" s="14"/>
      <c r="H88" s="14"/>
      <c r="I88" s="14"/>
      <c r="J88" s="14"/>
      <c r="K88" s="14"/>
      <c r="L88" s="14"/>
    </row>
    <row r="89" spans="2:12" ht="15.75" customHeight="1">
      <c r="B89" s="6"/>
      <c r="C89" s="14"/>
      <c r="D89" s="14"/>
      <c r="E89" s="14"/>
      <c r="F89" s="14"/>
      <c r="G89" s="14"/>
      <c r="H89" s="14"/>
      <c r="I89" s="14"/>
      <c r="J89" s="14"/>
      <c r="K89" s="14"/>
      <c r="L89" s="14"/>
    </row>
    <row r="90" spans="2:3" ht="15.75" customHeight="1">
      <c r="B90" s="6" t="s">
        <v>19</v>
      </c>
      <c r="C90" s="1" t="s">
        <v>121</v>
      </c>
    </row>
    <row r="91" spans="2:12" ht="15.75" customHeight="1">
      <c r="B91" s="6"/>
      <c r="C91" s="90" t="s">
        <v>101</v>
      </c>
      <c r="D91" s="90"/>
      <c r="E91" s="90"/>
      <c r="F91" s="90"/>
      <c r="G91" s="90"/>
      <c r="H91" s="90"/>
      <c r="I91" s="90"/>
      <c r="J91" s="90"/>
      <c r="K91" s="90"/>
      <c r="L91" s="90"/>
    </row>
    <row r="93" spans="2:3" ht="15.75" customHeight="1">
      <c r="B93" s="6" t="s">
        <v>22</v>
      </c>
      <c r="C93" s="1" t="s">
        <v>122</v>
      </c>
    </row>
    <row r="94" ht="15.75" customHeight="1">
      <c r="C94" s="2" t="s">
        <v>238</v>
      </c>
    </row>
    <row r="96" ht="15.75" customHeight="1">
      <c r="B96" s="1" t="s">
        <v>123</v>
      </c>
    </row>
    <row r="98" spans="2:3" ht="15.75" customHeight="1">
      <c r="B98" s="6" t="s">
        <v>23</v>
      </c>
      <c r="C98" s="1" t="s">
        <v>159</v>
      </c>
    </row>
    <row r="99" spans="3:12" ht="15.75" customHeight="1">
      <c r="C99" s="180" t="s">
        <v>252</v>
      </c>
      <c r="D99" s="180"/>
      <c r="E99" s="180"/>
      <c r="F99" s="180"/>
      <c r="G99" s="180"/>
      <c r="H99" s="180"/>
      <c r="I99" s="180"/>
      <c r="J99" s="180"/>
      <c r="K99" s="180"/>
      <c r="L99" s="180"/>
    </row>
    <row r="100" spans="3:12" ht="15.75" customHeight="1">
      <c r="C100" s="180"/>
      <c r="D100" s="180"/>
      <c r="E100" s="180"/>
      <c r="F100" s="180"/>
      <c r="G100" s="180"/>
      <c r="H100" s="180"/>
      <c r="I100" s="180"/>
      <c r="J100" s="180"/>
      <c r="K100" s="180"/>
      <c r="L100" s="180"/>
    </row>
    <row r="101" spans="3:12" ht="15.75" customHeight="1">
      <c r="C101" s="180"/>
      <c r="D101" s="180"/>
      <c r="E101" s="180"/>
      <c r="F101" s="180"/>
      <c r="G101" s="180"/>
      <c r="H101" s="180"/>
      <c r="I101" s="180"/>
      <c r="J101" s="180"/>
      <c r="K101" s="180"/>
      <c r="L101" s="180"/>
    </row>
    <row r="102" spans="3:12" ht="15.75" customHeight="1">
      <c r="C102" s="180"/>
      <c r="D102" s="180"/>
      <c r="E102" s="180"/>
      <c r="F102" s="180"/>
      <c r="G102" s="180"/>
      <c r="H102" s="180"/>
      <c r="I102" s="180"/>
      <c r="J102" s="180"/>
      <c r="K102" s="180"/>
      <c r="L102" s="180"/>
    </row>
    <row r="103" spans="3:12" ht="15.75" customHeight="1">
      <c r="C103" s="124"/>
      <c r="D103" s="124"/>
      <c r="E103" s="124"/>
      <c r="F103" s="124"/>
      <c r="G103" s="124"/>
      <c r="H103" s="124"/>
      <c r="I103" s="124"/>
      <c r="J103" s="124"/>
      <c r="K103" s="124"/>
      <c r="L103" s="124"/>
    </row>
    <row r="104" spans="2:3" ht="15.75" customHeight="1">
      <c r="B104" s="6" t="s">
        <v>24</v>
      </c>
      <c r="C104" s="1" t="s">
        <v>75</v>
      </c>
    </row>
    <row r="105" spans="3:12" ht="15.75" customHeight="1">
      <c r="C105" s="1"/>
      <c r="K105" s="178" t="s">
        <v>89</v>
      </c>
      <c r="L105" s="178"/>
    </row>
    <row r="106" spans="2:12" ht="15.75" customHeight="1">
      <c r="B106" s="6"/>
      <c r="C106" s="1"/>
      <c r="K106" s="85" t="s">
        <v>225</v>
      </c>
      <c r="L106" s="85" t="s">
        <v>193</v>
      </c>
    </row>
    <row r="107" spans="3:12" ht="15.75" customHeight="1">
      <c r="C107" s="1"/>
      <c r="K107" s="84" t="s">
        <v>50</v>
      </c>
      <c r="L107" s="84" t="s">
        <v>50</v>
      </c>
    </row>
    <row r="108" spans="3:12" ht="15.75" customHeight="1">
      <c r="C108" s="2" t="s">
        <v>51</v>
      </c>
      <c r="K108" s="28">
        <v>53215</v>
      </c>
      <c r="L108" s="28">
        <v>30011</v>
      </c>
    </row>
    <row r="109" spans="3:12" ht="15.75" customHeight="1">
      <c r="C109" s="2" t="s">
        <v>53</v>
      </c>
      <c r="K109" s="31">
        <v>21210</v>
      </c>
      <c r="L109" s="31">
        <v>-3090</v>
      </c>
    </row>
    <row r="110" spans="11:12" ht="15.75" customHeight="1">
      <c r="K110" s="31"/>
      <c r="L110" s="31"/>
    </row>
    <row r="111" spans="2:12" ht="15.75" customHeight="1">
      <c r="B111" s="6"/>
      <c r="C111" s="177" t="s">
        <v>253</v>
      </c>
      <c r="D111" s="177"/>
      <c r="E111" s="177"/>
      <c r="F111" s="177"/>
      <c r="G111" s="177"/>
      <c r="H111" s="177"/>
      <c r="I111" s="177"/>
      <c r="J111" s="177"/>
      <c r="K111" s="177"/>
      <c r="L111" s="177"/>
    </row>
    <row r="112" spans="3:12" ht="15.75" customHeight="1">
      <c r="C112" s="177"/>
      <c r="D112" s="177"/>
      <c r="E112" s="177"/>
      <c r="F112" s="177"/>
      <c r="G112" s="177"/>
      <c r="H112" s="177"/>
      <c r="I112" s="177"/>
      <c r="J112" s="177"/>
      <c r="K112" s="177"/>
      <c r="L112" s="177"/>
    </row>
    <row r="113" spans="3:12" ht="15.75" customHeight="1">
      <c r="C113" s="157"/>
      <c r="D113" s="157"/>
      <c r="E113" s="157"/>
      <c r="F113" s="157"/>
      <c r="G113" s="157"/>
      <c r="H113" s="157"/>
      <c r="I113" s="157"/>
      <c r="J113" s="157"/>
      <c r="K113" s="157"/>
      <c r="L113" s="157"/>
    </row>
    <row r="114" spans="2:3" ht="15.75" customHeight="1">
      <c r="B114" s="6" t="s">
        <v>25</v>
      </c>
      <c r="C114" s="1" t="s">
        <v>76</v>
      </c>
    </row>
    <row r="115" spans="2:12" ht="15.75" customHeight="1">
      <c r="B115" s="6"/>
      <c r="C115" s="180" t="s">
        <v>251</v>
      </c>
      <c r="D115" s="180"/>
      <c r="E115" s="180"/>
      <c r="F115" s="180"/>
      <c r="G115" s="180"/>
      <c r="H115" s="180"/>
      <c r="I115" s="180"/>
      <c r="J115" s="180"/>
      <c r="K115" s="180"/>
      <c r="L115" s="180"/>
    </row>
    <row r="116" spans="2:12" ht="15.75" customHeight="1">
      <c r="B116" s="6"/>
      <c r="C116" s="180"/>
      <c r="D116" s="180"/>
      <c r="E116" s="180"/>
      <c r="F116" s="180"/>
      <c r="G116" s="180"/>
      <c r="H116" s="180"/>
      <c r="I116" s="180"/>
      <c r="J116" s="180"/>
      <c r="K116" s="180"/>
      <c r="L116" s="180"/>
    </row>
    <row r="117" spans="2:12" ht="15.75" customHeight="1">
      <c r="B117" s="6"/>
      <c r="C117" s="124"/>
      <c r="D117" s="124"/>
      <c r="E117" s="124"/>
      <c r="F117" s="124"/>
      <c r="G117" s="124"/>
      <c r="H117" s="124"/>
      <c r="I117" s="124"/>
      <c r="J117" s="124"/>
      <c r="K117" s="124"/>
      <c r="L117" s="124"/>
    </row>
    <row r="118" spans="2:3" ht="15.75" customHeight="1">
      <c r="B118" s="6" t="s">
        <v>28</v>
      </c>
      <c r="C118" s="1" t="s">
        <v>160</v>
      </c>
    </row>
    <row r="119" spans="2:13" ht="15.75" customHeight="1">
      <c r="B119" s="6"/>
      <c r="C119" s="2" t="s">
        <v>54</v>
      </c>
      <c r="M119" s="9"/>
    </row>
    <row r="120" ht="15.75" customHeight="1">
      <c r="B120" s="6"/>
    </row>
    <row r="121" spans="2:3" ht="15.75" customHeight="1">
      <c r="B121" s="6" t="s">
        <v>29</v>
      </c>
      <c r="C121" s="83" t="s">
        <v>5</v>
      </c>
    </row>
    <row r="122" spans="2:12" ht="15.75" customHeight="1">
      <c r="B122" s="6"/>
      <c r="C122" s="1"/>
      <c r="I122" s="184" t="s">
        <v>205</v>
      </c>
      <c r="J122" s="184"/>
      <c r="K122" s="184" t="s">
        <v>206</v>
      </c>
      <c r="L122" s="184"/>
    </row>
    <row r="123" spans="2:12" ht="15.75" customHeight="1">
      <c r="B123" s="81"/>
      <c r="C123" s="1"/>
      <c r="I123" s="87" t="s">
        <v>224</v>
      </c>
      <c r="J123" s="87" t="s">
        <v>223</v>
      </c>
      <c r="K123" s="87" t="s">
        <v>224</v>
      </c>
      <c r="L123" s="87" t="s">
        <v>223</v>
      </c>
    </row>
    <row r="124" spans="2:12" ht="15.75" customHeight="1">
      <c r="B124" s="81"/>
      <c r="C124" s="1"/>
      <c r="I124" s="86" t="s">
        <v>0</v>
      </c>
      <c r="J124" s="86" t="s">
        <v>0</v>
      </c>
      <c r="K124" s="86" t="s">
        <v>0</v>
      </c>
      <c r="L124" s="86" t="s">
        <v>0</v>
      </c>
    </row>
    <row r="125" spans="2:12" ht="15.75" customHeight="1">
      <c r="B125" s="6"/>
      <c r="C125" s="2" t="s">
        <v>161</v>
      </c>
      <c r="I125" s="164">
        <v>13028</v>
      </c>
      <c r="J125" s="164">
        <v>4297</v>
      </c>
      <c r="K125" s="164">
        <v>20343</v>
      </c>
      <c r="L125" s="123">
        <v>16498</v>
      </c>
    </row>
    <row r="126" spans="2:12" ht="15.75" customHeight="1">
      <c r="B126" s="6"/>
      <c r="C126" s="2" t="s">
        <v>43</v>
      </c>
      <c r="I126" s="164">
        <v>-7447</v>
      </c>
      <c r="J126" s="164">
        <v>-12093</v>
      </c>
      <c r="K126" s="164">
        <v>-10775</v>
      </c>
      <c r="L126" s="123">
        <v>-16880</v>
      </c>
    </row>
    <row r="127" spans="2:12" ht="15.75" customHeight="1">
      <c r="B127" s="4"/>
      <c r="I127" s="10">
        <f>SUM(I125:I126)</f>
        <v>5581</v>
      </c>
      <c r="J127" s="10">
        <f>SUM(J125:J126)</f>
        <v>-7796</v>
      </c>
      <c r="K127" s="10">
        <f>SUM(K125:K126)</f>
        <v>9568</v>
      </c>
      <c r="L127" s="10">
        <f>SUM(L125:L126)</f>
        <v>-382</v>
      </c>
    </row>
    <row r="128" spans="2:12" ht="15.75" customHeight="1">
      <c r="B128" s="4"/>
      <c r="C128" s="2" t="s">
        <v>239</v>
      </c>
      <c r="I128" s="18">
        <v>1406</v>
      </c>
      <c r="J128" s="18">
        <v>366</v>
      </c>
      <c r="K128" s="18">
        <v>1406</v>
      </c>
      <c r="L128" s="18">
        <v>366</v>
      </c>
    </row>
    <row r="129" spans="2:12" ht="15.75" customHeight="1">
      <c r="B129" s="4"/>
      <c r="I129" s="10">
        <f>SUM(I127:I128)</f>
        <v>6987</v>
      </c>
      <c r="J129" s="10">
        <f>SUM(J127:J128)</f>
        <v>-7430</v>
      </c>
      <c r="K129" s="10">
        <f>SUM(K127:K128)</f>
        <v>10974</v>
      </c>
      <c r="L129" s="10">
        <f>SUM(L127:L128)</f>
        <v>-16</v>
      </c>
    </row>
    <row r="130" spans="2:12" ht="15.75" customHeight="1">
      <c r="B130" s="4"/>
      <c r="C130" s="2" t="s">
        <v>31</v>
      </c>
      <c r="I130" s="164">
        <v>56</v>
      </c>
      <c r="J130" s="164">
        <v>-96</v>
      </c>
      <c r="K130" s="164">
        <v>501</v>
      </c>
      <c r="L130" s="123">
        <v>476</v>
      </c>
    </row>
    <row r="131" spans="2:12" ht="15.75" customHeight="1">
      <c r="B131" s="4"/>
      <c r="C131" s="1"/>
      <c r="I131" s="13">
        <f>SUM(I129:I130)</f>
        <v>7043</v>
      </c>
      <c r="J131" s="13">
        <f>SUM(J129:J130)</f>
        <v>-7526</v>
      </c>
      <c r="K131" s="13">
        <f>SUM(K129:K130)</f>
        <v>11475</v>
      </c>
      <c r="L131" s="13">
        <f>SUM(L129:L130)</f>
        <v>460</v>
      </c>
    </row>
    <row r="132" spans="2:12" ht="15.75" customHeight="1">
      <c r="B132" s="4"/>
      <c r="C132" s="1"/>
      <c r="I132" s="143"/>
      <c r="J132" s="143"/>
      <c r="K132" s="143"/>
      <c r="L132" s="143"/>
    </row>
    <row r="133" spans="2:12" ht="15.75" customHeight="1">
      <c r="B133" s="6"/>
      <c r="C133" s="181" t="s">
        <v>207</v>
      </c>
      <c r="D133" s="181"/>
      <c r="E133" s="181"/>
      <c r="F133" s="181"/>
      <c r="G133" s="181"/>
      <c r="H133" s="181"/>
      <c r="I133" s="181"/>
      <c r="J133" s="181"/>
      <c r="K133" s="181"/>
      <c r="L133" s="181"/>
    </row>
    <row r="134" spans="3:12" ht="15.75" customHeight="1">
      <c r="C134" s="181"/>
      <c r="D134" s="181"/>
      <c r="E134" s="181"/>
      <c r="F134" s="181"/>
      <c r="G134" s="181"/>
      <c r="H134" s="181"/>
      <c r="I134" s="181"/>
      <c r="J134" s="181"/>
      <c r="K134" s="181"/>
      <c r="L134" s="181"/>
    </row>
    <row r="135" spans="3:12" ht="15.75" customHeight="1">
      <c r="C135" s="181"/>
      <c r="D135" s="181"/>
      <c r="E135" s="181"/>
      <c r="F135" s="181"/>
      <c r="G135" s="181"/>
      <c r="H135" s="181"/>
      <c r="I135" s="181"/>
      <c r="J135" s="181"/>
      <c r="K135" s="181"/>
      <c r="L135" s="181"/>
    </row>
    <row r="136" spans="3:12" ht="15.75" customHeight="1">
      <c r="C136" s="81"/>
      <c r="D136" s="81"/>
      <c r="E136" s="81"/>
      <c r="F136" s="81"/>
      <c r="G136" s="81"/>
      <c r="H136" s="81"/>
      <c r="I136" s="81"/>
      <c r="J136" s="81"/>
      <c r="K136" s="81"/>
      <c r="L136" s="81"/>
    </row>
    <row r="137" spans="2:3" ht="15.75" customHeight="1">
      <c r="B137" s="6" t="s">
        <v>162</v>
      </c>
      <c r="C137" s="1" t="s">
        <v>63</v>
      </c>
    </row>
    <row r="138" spans="3:12" ht="15.75" customHeight="1">
      <c r="C138" s="179" t="s">
        <v>217</v>
      </c>
      <c r="D138" s="179"/>
      <c r="E138" s="179"/>
      <c r="F138" s="179"/>
      <c r="G138" s="179"/>
      <c r="H138" s="179"/>
      <c r="I138" s="179"/>
      <c r="J138" s="179"/>
      <c r="K138" s="179"/>
      <c r="L138" s="179"/>
    </row>
    <row r="139" spans="3:12" ht="15.75" customHeight="1">
      <c r="C139" s="179"/>
      <c r="D139" s="179"/>
      <c r="E139" s="179"/>
      <c r="F139" s="179"/>
      <c r="G139" s="179"/>
      <c r="H139" s="179"/>
      <c r="I139" s="179"/>
      <c r="J139" s="179"/>
      <c r="K139" s="179"/>
      <c r="L139" s="179"/>
    </row>
    <row r="141" spans="2:3" ht="15.75" customHeight="1">
      <c r="B141" s="6" t="s">
        <v>30</v>
      </c>
      <c r="C141" s="1" t="s">
        <v>15</v>
      </c>
    </row>
    <row r="142" spans="3:12" ht="15.75" customHeight="1">
      <c r="C142" s="14"/>
      <c r="K142" s="86" t="s">
        <v>33</v>
      </c>
      <c r="L142" s="86" t="s">
        <v>209</v>
      </c>
    </row>
    <row r="143" spans="3:12" ht="15.75" customHeight="1">
      <c r="C143" s="14"/>
      <c r="K143" s="86" t="s">
        <v>208</v>
      </c>
      <c r="L143" s="86" t="s">
        <v>210</v>
      </c>
    </row>
    <row r="144" spans="3:12" ht="15.75" customHeight="1">
      <c r="C144" s="14"/>
      <c r="K144" s="162" t="s">
        <v>224</v>
      </c>
      <c r="L144" s="162" t="s">
        <v>224</v>
      </c>
    </row>
    <row r="145" spans="3:12" ht="15.75" customHeight="1">
      <c r="C145" s="14"/>
      <c r="K145" s="86" t="s">
        <v>0</v>
      </c>
      <c r="L145" s="86" t="s">
        <v>0</v>
      </c>
    </row>
    <row r="146" spans="3:12" ht="15.75" customHeight="1">
      <c r="C146" s="2" t="s">
        <v>45</v>
      </c>
      <c r="K146" s="88" t="s">
        <v>47</v>
      </c>
      <c r="L146" s="88" t="s">
        <v>47</v>
      </c>
    </row>
    <row r="147" spans="3:12" ht="15.75" customHeight="1">
      <c r="C147" s="2" t="s">
        <v>46</v>
      </c>
      <c r="K147" s="88" t="s">
        <v>47</v>
      </c>
      <c r="L147" s="88">
        <v>341</v>
      </c>
    </row>
    <row r="148" spans="3:12" ht="15.75" customHeight="1">
      <c r="C148" s="2" t="s">
        <v>211</v>
      </c>
      <c r="K148" s="88" t="s">
        <v>47</v>
      </c>
      <c r="L148" s="88">
        <v>199</v>
      </c>
    </row>
    <row r="149" spans="3:12" ht="15.75" customHeight="1">
      <c r="C149" s="14"/>
      <c r="K149" s="89"/>
      <c r="L149" s="16"/>
    </row>
    <row r="150" spans="2:12" ht="15.75" customHeight="1">
      <c r="B150" s="4"/>
      <c r="C150" s="14"/>
      <c r="K150" s="7"/>
      <c r="L150" s="86" t="s">
        <v>7</v>
      </c>
    </row>
    <row r="151" spans="2:12" ht="15.75" customHeight="1">
      <c r="B151" s="4"/>
      <c r="C151" s="14"/>
      <c r="K151" s="8"/>
      <c r="L151" s="162" t="s">
        <v>224</v>
      </c>
    </row>
    <row r="152" spans="2:12" ht="15.75" customHeight="1">
      <c r="B152" s="4"/>
      <c r="D152" s="17"/>
      <c r="E152" s="17"/>
      <c r="F152" s="17"/>
      <c r="G152" s="17"/>
      <c r="H152" s="17"/>
      <c r="I152" s="17"/>
      <c r="J152" s="17"/>
      <c r="K152" s="7"/>
      <c r="L152" s="86" t="s">
        <v>0</v>
      </c>
    </row>
    <row r="153" spans="2:12" ht="15.75" customHeight="1">
      <c r="B153" s="4"/>
      <c r="C153" s="17" t="s">
        <v>32</v>
      </c>
      <c r="E153" s="17"/>
      <c r="F153" s="17"/>
      <c r="G153" s="17"/>
      <c r="H153" s="17"/>
      <c r="I153" s="17"/>
      <c r="J153" s="17"/>
      <c r="K153" s="18"/>
      <c r="L153" s="18">
        <v>79399</v>
      </c>
    </row>
    <row r="154" spans="2:12" ht="15.75" customHeight="1">
      <c r="B154" s="4"/>
      <c r="C154" s="17" t="s">
        <v>48</v>
      </c>
      <c r="E154" s="17"/>
      <c r="F154" s="17"/>
      <c r="G154" s="17"/>
      <c r="H154" s="17"/>
      <c r="I154" s="17"/>
      <c r="J154" s="17"/>
      <c r="K154" s="12"/>
      <c r="L154" s="12">
        <v>34489</v>
      </c>
    </row>
    <row r="155" spans="2:12" ht="15.75" customHeight="1">
      <c r="B155" s="6"/>
      <c r="C155" s="17" t="s">
        <v>77</v>
      </c>
      <c r="E155" s="17"/>
      <c r="F155" s="17"/>
      <c r="G155" s="17"/>
      <c r="H155" s="17"/>
      <c r="I155" s="17"/>
      <c r="J155" s="17"/>
      <c r="K155" s="19"/>
      <c r="L155" s="18">
        <v>37452</v>
      </c>
    </row>
    <row r="156" ht="15.75" customHeight="1">
      <c r="L156" s="15"/>
    </row>
    <row r="157" spans="2:12" ht="15.75" customHeight="1">
      <c r="B157" s="6" t="s">
        <v>44</v>
      </c>
      <c r="C157" s="20" t="s">
        <v>212</v>
      </c>
      <c r="D157" s="17"/>
      <c r="E157" s="17"/>
      <c r="F157" s="17"/>
      <c r="G157" s="17"/>
      <c r="H157" s="17"/>
      <c r="I157" s="17"/>
      <c r="J157" s="17"/>
      <c r="K157" s="17"/>
      <c r="L157" s="17"/>
    </row>
    <row r="158" spans="3:12" ht="15.75" customHeight="1">
      <c r="C158" s="182" t="s">
        <v>242</v>
      </c>
      <c r="D158" s="182"/>
      <c r="E158" s="182"/>
      <c r="F158" s="182"/>
      <c r="G158" s="182"/>
      <c r="H158" s="182"/>
      <c r="I158" s="182"/>
      <c r="J158" s="182"/>
      <c r="K158" s="182"/>
      <c r="L158" s="182"/>
    </row>
    <row r="159" spans="3:12" ht="15.75" customHeight="1">
      <c r="C159" s="182"/>
      <c r="D159" s="182"/>
      <c r="E159" s="182"/>
      <c r="F159" s="182"/>
      <c r="G159" s="182"/>
      <c r="H159" s="182"/>
      <c r="I159" s="182"/>
      <c r="J159" s="182"/>
      <c r="K159" s="182"/>
      <c r="L159" s="182"/>
    </row>
    <row r="160" spans="3:12" ht="15.75" customHeight="1">
      <c r="C160" s="182"/>
      <c r="D160" s="182"/>
      <c r="E160" s="182"/>
      <c r="F160" s="182"/>
      <c r="G160" s="182"/>
      <c r="H160" s="182"/>
      <c r="I160" s="182"/>
      <c r="J160" s="182"/>
      <c r="K160" s="182"/>
      <c r="L160" s="182"/>
    </row>
    <row r="161" spans="3:12" ht="15.75" customHeight="1">
      <c r="C161" s="182"/>
      <c r="D161" s="182"/>
      <c r="E161" s="182"/>
      <c r="F161" s="182"/>
      <c r="G161" s="182"/>
      <c r="H161" s="182"/>
      <c r="I161" s="182"/>
      <c r="J161" s="182"/>
      <c r="K161" s="182"/>
      <c r="L161" s="182"/>
    </row>
    <row r="162" spans="3:12" ht="15.75" customHeight="1">
      <c r="C162" s="165"/>
      <c r="D162" s="165"/>
      <c r="E162" s="165"/>
      <c r="F162" s="165"/>
      <c r="G162" s="165"/>
      <c r="H162" s="165"/>
      <c r="I162" s="165"/>
      <c r="J162" s="165"/>
      <c r="K162" s="165"/>
      <c r="L162" s="165"/>
    </row>
    <row r="163" spans="3:12" ht="15.75" customHeight="1">
      <c r="C163" s="183" t="s">
        <v>246</v>
      </c>
      <c r="D163" s="183"/>
      <c r="E163" s="183"/>
      <c r="F163" s="183"/>
      <c r="G163" s="183"/>
      <c r="H163" s="183"/>
      <c r="I163" s="183"/>
      <c r="J163" s="183"/>
      <c r="K163" s="183"/>
      <c r="L163" s="183"/>
    </row>
    <row r="164" spans="3:12" ht="15.75" customHeight="1">
      <c r="C164" s="183"/>
      <c r="D164" s="183"/>
      <c r="E164" s="183"/>
      <c r="F164" s="183"/>
      <c r="G164" s="183"/>
      <c r="H164" s="183"/>
      <c r="I164" s="183"/>
      <c r="J164" s="183"/>
      <c r="K164" s="183"/>
      <c r="L164" s="183"/>
    </row>
    <row r="165" spans="3:12" ht="15.75" customHeight="1">
      <c r="C165" s="183"/>
      <c r="D165" s="183"/>
      <c r="E165" s="183"/>
      <c r="F165" s="183"/>
      <c r="G165" s="183"/>
      <c r="H165" s="183"/>
      <c r="I165" s="183"/>
      <c r="J165" s="183"/>
      <c r="K165" s="183"/>
      <c r="L165" s="183"/>
    </row>
    <row r="166" spans="3:12" ht="15.75" customHeight="1">
      <c r="C166" s="183"/>
      <c r="D166" s="183"/>
      <c r="E166" s="183"/>
      <c r="F166" s="183"/>
      <c r="G166" s="183"/>
      <c r="H166" s="183"/>
      <c r="I166" s="183"/>
      <c r="J166" s="183"/>
      <c r="K166" s="183"/>
      <c r="L166" s="183"/>
    </row>
    <row r="167" spans="3:12" ht="15.75" customHeight="1">
      <c r="C167" s="183"/>
      <c r="D167" s="183"/>
      <c r="E167" s="183"/>
      <c r="F167" s="183"/>
      <c r="G167" s="183"/>
      <c r="H167" s="183"/>
      <c r="I167" s="183"/>
      <c r="J167" s="183"/>
      <c r="K167" s="183"/>
      <c r="L167" s="183"/>
    </row>
    <row r="168" spans="3:12" ht="15.75" customHeight="1">
      <c r="C168" s="20"/>
      <c r="D168" s="17"/>
      <c r="E168" s="17"/>
      <c r="F168" s="17"/>
      <c r="G168" s="17"/>
      <c r="H168" s="17"/>
      <c r="I168" s="17"/>
      <c r="J168" s="17"/>
      <c r="K168" s="17"/>
      <c r="L168" s="17"/>
    </row>
    <row r="169" spans="2:3" ht="15.75" customHeight="1">
      <c r="B169" s="6" t="s">
        <v>78</v>
      </c>
      <c r="C169" s="1" t="s">
        <v>213</v>
      </c>
    </row>
    <row r="170" spans="3:14" ht="15.75" customHeight="1">
      <c r="C170" s="2" t="s">
        <v>36</v>
      </c>
      <c r="M170" s="127"/>
      <c r="N170" s="127"/>
    </row>
    <row r="171" spans="11:12" ht="15.75" customHeight="1">
      <c r="K171" s="86" t="s">
        <v>7</v>
      </c>
      <c r="L171" s="86" t="s">
        <v>7</v>
      </c>
    </row>
    <row r="172" spans="2:12" ht="15.75" customHeight="1">
      <c r="B172" s="4"/>
      <c r="K172" s="87" t="s">
        <v>224</v>
      </c>
      <c r="L172" s="87" t="s">
        <v>223</v>
      </c>
    </row>
    <row r="173" spans="3:12" ht="15.75" customHeight="1">
      <c r="C173" s="17"/>
      <c r="D173" s="17"/>
      <c r="E173" s="17"/>
      <c r="F173" s="17"/>
      <c r="G173" s="17"/>
      <c r="H173" s="17"/>
      <c r="I173" s="17"/>
      <c r="J173" s="17"/>
      <c r="K173" s="86" t="s">
        <v>0</v>
      </c>
      <c r="L173" s="86" t="s">
        <v>0</v>
      </c>
    </row>
    <row r="174" spans="2:12" ht="15.75" customHeight="1">
      <c r="B174" s="6"/>
      <c r="C174" s="22" t="s">
        <v>20</v>
      </c>
      <c r="D174" s="22"/>
      <c r="E174" s="22"/>
      <c r="F174" s="22"/>
      <c r="G174" s="22"/>
      <c r="H174" s="22"/>
      <c r="I174" s="22"/>
      <c r="J174" s="22"/>
      <c r="K174" s="26">
        <v>50495</v>
      </c>
      <c r="L174" s="26">
        <v>103667</v>
      </c>
    </row>
    <row r="175" spans="2:12" ht="15.75" customHeight="1">
      <c r="B175" s="4"/>
      <c r="C175" s="22" t="s">
        <v>21</v>
      </c>
      <c r="D175" s="22"/>
      <c r="E175" s="22"/>
      <c r="F175" s="22"/>
      <c r="G175" s="22"/>
      <c r="H175" s="22"/>
      <c r="I175" s="22"/>
      <c r="J175" s="22"/>
      <c r="K175" s="43">
        <v>10549</v>
      </c>
      <c r="L175" s="43">
        <v>10549</v>
      </c>
    </row>
    <row r="176" spans="2:12" ht="15.75" customHeight="1">
      <c r="B176" s="4"/>
      <c r="C176" s="23"/>
      <c r="D176" s="23"/>
      <c r="E176" s="23"/>
      <c r="F176" s="23"/>
      <c r="G176" s="23"/>
      <c r="H176" s="23"/>
      <c r="I176" s="23"/>
      <c r="J176" s="23"/>
      <c r="K176" s="24">
        <f>SUM(K174:K175)</f>
        <v>61044</v>
      </c>
      <c r="L176" s="24">
        <f>SUM(L174:L175)</f>
        <v>114216</v>
      </c>
    </row>
    <row r="177" spans="3:12" ht="15.75" customHeight="1">
      <c r="C177" s="2" t="s">
        <v>214</v>
      </c>
      <c r="D177" s="23"/>
      <c r="E177" s="23"/>
      <c r="F177" s="23"/>
      <c r="G177" s="23"/>
      <c r="H177" s="23"/>
      <c r="I177" s="23"/>
      <c r="J177" s="23"/>
      <c r="L177" s="25"/>
    </row>
    <row r="178" spans="2:12" ht="15.75" customHeight="1">
      <c r="B178" s="6"/>
      <c r="D178" s="23"/>
      <c r="E178" s="23"/>
      <c r="F178" s="23"/>
      <c r="G178" s="23"/>
      <c r="H178" s="23"/>
      <c r="I178" s="23"/>
      <c r="J178" s="23"/>
      <c r="L178" s="25"/>
    </row>
    <row r="179" spans="2:3" ht="15.75" customHeight="1">
      <c r="B179" s="6" t="s">
        <v>164</v>
      </c>
      <c r="C179" s="1" t="s">
        <v>79</v>
      </c>
    </row>
    <row r="180" spans="3:12" ht="15.75" customHeight="1">
      <c r="C180" s="15" t="s">
        <v>102</v>
      </c>
      <c r="D180" s="127"/>
      <c r="E180" s="127"/>
      <c r="F180" s="127"/>
      <c r="G180" s="127"/>
      <c r="H180" s="127"/>
      <c r="I180" s="127"/>
      <c r="J180" s="127"/>
      <c r="K180" s="127"/>
      <c r="L180" s="127"/>
    </row>
    <row r="181" ht="15.75" customHeight="1">
      <c r="B181" s="6"/>
    </row>
    <row r="182" spans="2:3" ht="15.75" customHeight="1">
      <c r="B182" s="6" t="s">
        <v>163</v>
      </c>
      <c r="C182" s="1" t="s">
        <v>49</v>
      </c>
    </row>
    <row r="183" spans="3:12" ht="15.75" customHeight="1">
      <c r="C183" s="179" t="s">
        <v>104</v>
      </c>
      <c r="D183" s="179"/>
      <c r="E183" s="179"/>
      <c r="F183" s="179"/>
      <c r="G183" s="179"/>
      <c r="H183" s="179"/>
      <c r="I183" s="179"/>
      <c r="J183" s="179"/>
      <c r="K183" s="179"/>
      <c r="L183" s="179"/>
    </row>
    <row r="184" spans="3:12" ht="15.75" customHeight="1">
      <c r="C184" s="179"/>
      <c r="D184" s="179"/>
      <c r="E184" s="179"/>
      <c r="F184" s="179"/>
      <c r="G184" s="179"/>
      <c r="H184" s="179"/>
      <c r="I184" s="179"/>
      <c r="J184" s="179"/>
      <c r="K184" s="179"/>
      <c r="L184" s="179"/>
    </row>
    <row r="186" spans="2:3" ht="15.75" customHeight="1">
      <c r="B186" s="6" t="s">
        <v>80</v>
      </c>
      <c r="C186" s="1" t="s">
        <v>165</v>
      </c>
    </row>
    <row r="187" ht="15.75" customHeight="1">
      <c r="C187" s="2" t="s">
        <v>240</v>
      </c>
    </row>
    <row r="189" spans="2:3" ht="15.75" customHeight="1">
      <c r="B189" s="6" t="s">
        <v>166</v>
      </c>
      <c r="C189" s="1" t="s">
        <v>81</v>
      </c>
    </row>
    <row r="190" spans="3:4" ht="15.75" customHeight="1">
      <c r="C190" s="2" t="s">
        <v>2</v>
      </c>
      <c r="D190" s="2" t="s">
        <v>82</v>
      </c>
    </row>
    <row r="191" spans="4:12" ht="15.75" customHeight="1">
      <c r="D191" s="179" t="s">
        <v>167</v>
      </c>
      <c r="E191" s="179"/>
      <c r="F191" s="179"/>
      <c r="G191" s="179"/>
      <c r="H191" s="179"/>
      <c r="I191" s="179"/>
      <c r="J191" s="179"/>
      <c r="K191" s="179"/>
      <c r="L191" s="179"/>
    </row>
    <row r="192" spans="4:12" ht="15.75" customHeight="1">
      <c r="D192" s="179"/>
      <c r="E192" s="179"/>
      <c r="F192" s="179"/>
      <c r="G192" s="179"/>
      <c r="H192" s="179"/>
      <c r="I192" s="179"/>
      <c r="J192" s="179"/>
      <c r="K192" s="179"/>
      <c r="L192" s="179"/>
    </row>
    <row r="193" spans="4:12" ht="15.75" customHeight="1">
      <c r="D193" s="92"/>
      <c r="E193" s="92"/>
      <c r="F193" s="92"/>
      <c r="G193" s="92"/>
      <c r="H193" s="92"/>
      <c r="I193" s="92"/>
      <c r="J193" s="92"/>
      <c r="K193" s="160" t="s">
        <v>182</v>
      </c>
      <c r="L193" s="161" t="s">
        <v>241</v>
      </c>
    </row>
    <row r="194" spans="11:12" ht="15.75" customHeight="1">
      <c r="K194" s="162" t="s">
        <v>224</v>
      </c>
      <c r="L194" s="162" t="s">
        <v>224</v>
      </c>
    </row>
    <row r="195" spans="4:12" ht="15.75" customHeight="1">
      <c r="D195" s="2" t="s">
        <v>168</v>
      </c>
      <c r="K195" s="11">
        <v>13610</v>
      </c>
      <c r="L195" s="11">
        <v>17255</v>
      </c>
    </row>
    <row r="196" spans="4:12" ht="15.75" customHeight="1">
      <c r="D196" s="2" t="s">
        <v>169</v>
      </c>
      <c r="K196" s="11">
        <v>259526</v>
      </c>
      <c r="L196" s="11">
        <v>259526</v>
      </c>
    </row>
    <row r="197" spans="11:12" ht="15.75" customHeight="1">
      <c r="K197" s="11"/>
      <c r="L197" s="11"/>
    </row>
    <row r="198" spans="4:12" ht="15.75" customHeight="1" thickBot="1">
      <c r="D198" s="2" t="s">
        <v>170</v>
      </c>
      <c r="K198" s="144">
        <f>K195/K196*100</f>
        <v>5.244175920717</v>
      </c>
      <c r="L198" s="144">
        <f>L195/L196*100</f>
        <v>6.648659479204396</v>
      </c>
    </row>
    <row r="200" spans="3:4" ht="15.75" customHeight="1">
      <c r="C200" s="2" t="s">
        <v>3</v>
      </c>
      <c r="D200" s="2" t="s">
        <v>83</v>
      </c>
    </row>
    <row r="201" spans="4:12" ht="15.75" customHeight="1">
      <c r="D201" s="181" t="s">
        <v>171</v>
      </c>
      <c r="E201" s="181"/>
      <c r="F201" s="181"/>
      <c r="G201" s="181"/>
      <c r="H201" s="181"/>
      <c r="I201" s="181"/>
      <c r="J201" s="181"/>
      <c r="K201" s="181"/>
      <c r="L201" s="181"/>
    </row>
    <row r="202" spans="4:12" ht="15.75" customHeight="1">
      <c r="D202" s="181"/>
      <c r="E202" s="181"/>
      <c r="F202" s="181"/>
      <c r="G202" s="181"/>
      <c r="H202" s="181"/>
      <c r="I202" s="181"/>
      <c r="J202" s="181"/>
      <c r="K202" s="181"/>
      <c r="L202" s="181"/>
    </row>
    <row r="203" spans="4:12" ht="15.75" customHeight="1">
      <c r="D203" s="91"/>
      <c r="E203" s="91"/>
      <c r="F203" s="91"/>
      <c r="G203" s="91"/>
      <c r="H203" s="91"/>
      <c r="I203" s="91"/>
      <c r="J203" s="91"/>
      <c r="K203" s="91"/>
      <c r="L203" s="91"/>
    </row>
    <row r="204" spans="4:12" ht="15.75" customHeight="1">
      <c r="D204" s="81"/>
      <c r="E204" s="81"/>
      <c r="F204" s="81"/>
      <c r="G204" s="81"/>
      <c r="H204" s="81"/>
      <c r="I204" s="81"/>
      <c r="J204" s="81"/>
      <c r="K204" s="81"/>
      <c r="L204" s="81"/>
    </row>
    <row r="205" spans="2:12" ht="15.75" customHeight="1">
      <c r="B205" s="2" t="s">
        <v>34</v>
      </c>
      <c r="L205" s="27"/>
    </row>
    <row r="206" spans="2:12" ht="15.75" customHeight="1">
      <c r="B206" s="1" t="s">
        <v>42</v>
      </c>
      <c r="L206" s="11"/>
    </row>
    <row r="207" spans="2:12" ht="15.75" customHeight="1">
      <c r="B207" s="2" t="s">
        <v>181</v>
      </c>
      <c r="L207" s="45"/>
    </row>
    <row r="208" spans="2:12" ht="15.75" customHeight="1">
      <c r="B208" s="2" t="s">
        <v>35</v>
      </c>
      <c r="L208" s="45"/>
    </row>
    <row r="209" spans="2:12" ht="15.75" customHeight="1">
      <c r="B209" s="30" t="s">
        <v>254</v>
      </c>
      <c r="L209" s="45"/>
    </row>
    <row r="210" ht="15.75" customHeight="1">
      <c r="L210" s="45"/>
    </row>
  </sheetData>
  <mergeCells count="20">
    <mergeCell ref="C28:L29"/>
    <mergeCell ref="C8:L9"/>
    <mergeCell ref="C11:L14"/>
    <mergeCell ref="C16:L18"/>
    <mergeCell ref="C133:L135"/>
    <mergeCell ref="C115:L116"/>
    <mergeCell ref="I122:J122"/>
    <mergeCell ref="K122:L122"/>
    <mergeCell ref="D191:L192"/>
    <mergeCell ref="D201:L202"/>
    <mergeCell ref="C138:L139"/>
    <mergeCell ref="C158:L161"/>
    <mergeCell ref="C183:L184"/>
    <mergeCell ref="C163:L167"/>
    <mergeCell ref="C111:L112"/>
    <mergeCell ref="K105:L105"/>
    <mergeCell ref="C66:L67"/>
    <mergeCell ref="C33:L34"/>
    <mergeCell ref="C73:L75"/>
    <mergeCell ref="C99:L102"/>
  </mergeCells>
  <printOptions/>
  <pageMargins left="0.5" right="0" top="1" bottom="0.5" header="0" footer="0.25"/>
  <pageSetup firstPageNumber="6" useFirstPageNumber="1" fitToHeight="6" horizontalDpi="600" verticalDpi="600" orientation="portrait" paperSize="9" scale="90" r:id="rId2"/>
  <headerFooter alignWithMargins="0">
    <oddFooter>&amp;R&amp;P</oddFooter>
  </headerFooter>
  <rowBreaks count="4" manualBreakCount="4">
    <brk id="41" min="1" max="11" man="1"/>
    <brk id="89" min="1" max="11" man="1"/>
    <brk id="136" min="1" max="11" man="1"/>
    <brk id="178"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Tropicana Golf &amp; Country 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Tropicana Golf &amp; Country Club</dc:creator>
  <cp:keywords/>
  <dc:description/>
  <cp:lastModifiedBy>SEMAJU JAYA MANAG S/B</cp:lastModifiedBy>
  <cp:lastPrinted>2004-02-26T03:04:31Z</cp:lastPrinted>
  <dcterms:created xsi:type="dcterms:W3CDTF">1999-11-16T09:13:51Z</dcterms:created>
  <dcterms:modified xsi:type="dcterms:W3CDTF">2004-02-26T05:08:34Z</dcterms:modified>
  <cp:category/>
  <cp:version/>
  <cp:contentType/>
  <cp:contentStatus/>
</cp:coreProperties>
</file>